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bkthompson\OneDrive - Metro Nashville Government\Occasional\"/>
    </mc:Choice>
  </mc:AlternateContent>
  <xr:revisionPtr revIDLastSave="4" documentId="8_{C13C637C-AB9B-407B-8A96-341E7C6BC45C}" xr6:coauthVersionLast="44" xr6:coauthVersionMax="44" xr10:uidLastSave="{7CFE8DDD-9990-4894-BEEA-B3F86663E89D}"/>
  <bookViews>
    <workbookView xWindow="-120" yWindow="-120" windowWidth="29040" windowHeight="15840" tabRatio="773" activeTab="11" xr2:uid="{00000000-000D-0000-FFFF-FFFF00000000}"/>
  </bookViews>
  <sheets>
    <sheet name="Cover Page" sheetId="1" r:id="rId1"/>
    <sheet name="Budget Summary" sheetId="2" r:id="rId2"/>
    <sheet name="Personnel" sheetId="3" r:id="rId3"/>
    <sheet name="Funding Sources" sheetId="13" r:id="rId4"/>
    <sheet name="Travel" sheetId="4" r:id="rId5"/>
    <sheet name="Supplies" sheetId="5" r:id="rId6"/>
    <sheet name="Equipment" sheetId="6" r:id="rId7"/>
    <sheet name="Contractual" sheetId="7" r:id="rId8"/>
    <sheet name="Program Support" sheetId="8" r:id="rId9"/>
    <sheet name="Other Prof. Svcs" sheetId="9" r:id="rId10"/>
    <sheet name="Indirect &amp; Income" sheetId="11" r:id="rId11"/>
    <sheet name="Deliverables" sheetId="10" r:id="rId12"/>
  </sheets>
  <externalReferences>
    <externalReference r:id="rId13"/>
  </externalReferences>
  <definedNames>
    <definedName name="_xlnm.Print_Area">#REF!</definedName>
    <definedName name="Print_Titles_MI">'[1]Cumulative Qtr 3 - Page 9'!$A$1:$IV$1,'[1]Cumulative Qtr 3 - Page 9'!$A$1:$A$65536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 i="10" l="1"/>
  <c r="B21" i="4" l="1"/>
  <c r="D4" i="10"/>
  <c r="D3" i="10"/>
  <c r="B23" i="13" l="1"/>
  <c r="B47" i="13" s="1"/>
  <c r="B22" i="13"/>
  <c r="B46" i="13" s="1"/>
  <c r="B21" i="13"/>
  <c r="B45" i="13" s="1"/>
  <c r="B20" i="13"/>
  <c r="B44" i="13" s="1"/>
  <c r="B19" i="13"/>
  <c r="B43" i="13" s="1"/>
  <c r="B18" i="13"/>
  <c r="B42" i="13" s="1"/>
  <c r="B17" i="13"/>
  <c r="B41" i="13" s="1"/>
  <c r="B16" i="13"/>
  <c r="B40" i="13" s="1"/>
  <c r="B15" i="13"/>
  <c r="B39" i="13" s="1"/>
  <c r="B14" i="13"/>
  <c r="B38" i="13" s="1"/>
  <c r="B13" i="13"/>
  <c r="B37" i="13" s="1"/>
  <c r="B12" i="13"/>
  <c r="B36" i="13" s="1"/>
  <c r="B11" i="13"/>
  <c r="B10" i="13"/>
  <c r="B34" i="13" s="1"/>
  <c r="B9" i="13"/>
  <c r="B33" i="13" s="1"/>
  <c r="B8" i="13"/>
  <c r="B32" i="13" s="1"/>
  <c r="B7" i="13"/>
  <c r="B35" i="13"/>
  <c r="T19" i="13"/>
  <c r="T18" i="13"/>
  <c r="T15" i="13"/>
  <c r="T14" i="13"/>
  <c r="T13" i="13"/>
  <c r="T12" i="13"/>
  <c r="T11" i="13"/>
  <c r="H42" i="3" l="1"/>
  <c r="F42" i="3"/>
  <c r="H39" i="3"/>
  <c r="I39" i="3" s="1"/>
  <c r="F39" i="3"/>
  <c r="H36" i="3"/>
  <c r="F36" i="3"/>
  <c r="N36" i="3" s="1"/>
  <c r="O36" i="3" s="1"/>
  <c r="N33" i="3"/>
  <c r="O33" i="3" s="1"/>
  <c r="H33" i="3"/>
  <c r="F33" i="3"/>
  <c r="H48" i="3"/>
  <c r="F48" i="3"/>
  <c r="H45" i="3"/>
  <c r="I45" i="3" s="1"/>
  <c r="F45" i="3"/>
  <c r="N45" i="3" s="1"/>
  <c r="H51" i="3"/>
  <c r="F51" i="3"/>
  <c r="N51" i="3" s="1"/>
  <c r="O51" i="3" s="1"/>
  <c r="I36" i="3" l="1"/>
  <c r="P36" i="3" s="1"/>
  <c r="R36" i="3" s="1"/>
  <c r="I48" i="3"/>
  <c r="P48" i="3" s="1"/>
  <c r="R48" i="3" s="1"/>
  <c r="P39" i="3"/>
  <c r="R39" i="3" s="1"/>
  <c r="I33" i="3"/>
  <c r="N42" i="3"/>
  <c r="O42" i="3" s="1"/>
  <c r="N39" i="3"/>
  <c r="O39" i="3" s="1"/>
  <c r="I42" i="3"/>
  <c r="P45" i="3"/>
  <c r="R45" i="3" s="1"/>
  <c r="N48" i="3"/>
  <c r="O48" i="3" s="1"/>
  <c r="O45" i="3"/>
  <c r="I51" i="3"/>
  <c r="H41" i="9"/>
  <c r="H44" i="9" s="1"/>
  <c r="P42" i="3" l="1"/>
  <c r="R42" i="3"/>
  <c r="P33" i="3"/>
  <c r="R33" i="3" s="1"/>
  <c r="R51" i="3"/>
  <c r="P51" i="3"/>
  <c r="H55" i="7"/>
  <c r="H52" i="7"/>
  <c r="H49" i="7"/>
  <c r="V31" i="3" l="1"/>
  <c r="S5" i="3" s="1"/>
  <c r="F10" i="6" l="1"/>
  <c r="B31" i="13"/>
  <c r="S1" i="13"/>
  <c r="S24" i="13"/>
  <c r="R24" i="13"/>
  <c r="Q24" i="13"/>
  <c r="P24" i="13"/>
  <c r="O24" i="13"/>
  <c r="N24" i="13"/>
  <c r="M24" i="13"/>
  <c r="L24" i="13"/>
  <c r="K24" i="13"/>
  <c r="J24" i="13"/>
  <c r="I24" i="13"/>
  <c r="H24" i="13"/>
  <c r="G24" i="13"/>
  <c r="F24" i="13"/>
  <c r="E24" i="13"/>
  <c r="D24" i="13"/>
  <c r="T23" i="13"/>
  <c r="T22" i="13"/>
  <c r="T21" i="13"/>
  <c r="T20" i="13"/>
  <c r="T17" i="13"/>
  <c r="T16" i="13"/>
  <c r="T10" i="13"/>
  <c r="T9" i="13"/>
  <c r="T8" i="13"/>
  <c r="T7" i="13"/>
  <c r="T24" i="13" l="1"/>
  <c r="E58" i="7"/>
  <c r="E24" i="11" l="1"/>
  <c r="F29" i="11" s="1"/>
  <c r="G29" i="11" s="1"/>
  <c r="I1" i="11" l="1"/>
  <c r="I9" i="2" l="1"/>
  <c r="F12" i="3"/>
  <c r="S9" i="10" l="1"/>
  <c r="S1" i="10"/>
  <c r="L1" i="9"/>
  <c r="H1" i="8"/>
  <c r="F58" i="7"/>
  <c r="L1" i="7"/>
  <c r="I1" i="6"/>
  <c r="H1" i="5"/>
  <c r="J1" i="4"/>
  <c r="V19" i="3"/>
  <c r="H57" i="3"/>
  <c r="F57" i="3"/>
  <c r="H54" i="3"/>
  <c r="F54" i="3"/>
  <c r="S1" i="3"/>
  <c r="F6" i="2"/>
  <c r="C6" i="2"/>
  <c r="C5" i="2"/>
  <c r="C4" i="2"/>
  <c r="I1" i="2"/>
  <c r="P29" i="10"/>
  <c r="O29" i="10"/>
  <c r="N29" i="10"/>
  <c r="M29" i="10"/>
  <c r="L29" i="10"/>
  <c r="K29" i="10"/>
  <c r="J29" i="10"/>
  <c r="I29" i="10"/>
  <c r="H29" i="10"/>
  <c r="G29" i="10"/>
  <c r="F29" i="10"/>
  <c r="E29" i="10"/>
  <c r="D28" i="10"/>
  <c r="R28" i="10" s="1"/>
  <c r="D27" i="10"/>
  <c r="R27" i="10" s="1"/>
  <c r="D26" i="10"/>
  <c r="R26" i="10" s="1"/>
  <c r="D25" i="10"/>
  <c r="R25" i="10" s="1"/>
  <c r="D24" i="10"/>
  <c r="R24" i="10" s="1"/>
  <c r="D23" i="10"/>
  <c r="R23" i="10" s="1"/>
  <c r="D22" i="10"/>
  <c r="R22" i="10" s="1"/>
  <c r="D21" i="10"/>
  <c r="R21" i="10" s="1"/>
  <c r="D20" i="10"/>
  <c r="R20" i="10" s="1"/>
  <c r="D19" i="10"/>
  <c r="R19" i="10" s="1"/>
  <c r="D18" i="10"/>
  <c r="R18" i="10" s="1"/>
  <c r="D17" i="10"/>
  <c r="R17" i="10" s="1"/>
  <c r="D16" i="10"/>
  <c r="R16" i="10" s="1"/>
  <c r="D15" i="10"/>
  <c r="R15" i="10" s="1"/>
  <c r="D14" i="10"/>
  <c r="R14" i="10" s="1"/>
  <c r="E56" i="9"/>
  <c r="E53" i="9"/>
  <c r="E50" i="9"/>
  <c r="E41" i="9"/>
  <c r="E44" i="9" s="1"/>
  <c r="E31" i="9"/>
  <c r="G31" i="9" s="1"/>
  <c r="E28" i="9"/>
  <c r="G28" i="9" s="1"/>
  <c r="E25" i="9"/>
  <c r="E15" i="9"/>
  <c r="G15" i="9" s="1"/>
  <c r="E12" i="9"/>
  <c r="G12" i="9" s="1"/>
  <c r="E9" i="9"/>
  <c r="E62" i="8"/>
  <c r="D62" i="8"/>
  <c r="F61" i="8"/>
  <c r="F60" i="8"/>
  <c r="F59" i="8"/>
  <c r="F58" i="8"/>
  <c r="F57" i="8"/>
  <c r="D50" i="8"/>
  <c r="E50" i="8" s="1"/>
  <c r="D49" i="8"/>
  <c r="D48" i="8"/>
  <c r="E48" i="8" s="1"/>
  <c r="D47" i="8"/>
  <c r="D46" i="8"/>
  <c r="E25" i="8"/>
  <c r="F25" i="8" s="1"/>
  <c r="G55" i="7"/>
  <c r="G52" i="7"/>
  <c r="G49" i="7"/>
  <c r="E34" i="7"/>
  <c r="E30" i="7"/>
  <c r="E26" i="7"/>
  <c r="E22" i="7"/>
  <c r="E18" i="7"/>
  <c r="E14" i="7"/>
  <c r="E28" i="6"/>
  <c r="D28" i="6"/>
  <c r="F27" i="6"/>
  <c r="F26" i="6"/>
  <c r="F25" i="6"/>
  <c r="F24" i="6"/>
  <c r="E16" i="6"/>
  <c r="D16" i="6"/>
  <c r="F15" i="6"/>
  <c r="F14" i="6"/>
  <c r="F13" i="6"/>
  <c r="F12" i="6"/>
  <c r="F11" i="6"/>
  <c r="E29" i="5"/>
  <c r="E28" i="5"/>
  <c r="E27" i="5"/>
  <c r="E26" i="5"/>
  <c r="E25" i="5"/>
  <c r="E24" i="5"/>
  <c r="F27" i="4"/>
  <c r="G27" i="4" s="1"/>
  <c r="F25" i="4"/>
  <c r="F23" i="4"/>
  <c r="G23" i="4" s="1"/>
  <c r="D14" i="4"/>
  <c r="E13" i="4"/>
  <c r="F13" i="4" s="1"/>
  <c r="H13" i="4" s="1"/>
  <c r="E12" i="4"/>
  <c r="F12" i="4" s="1"/>
  <c r="H30" i="3"/>
  <c r="F30" i="3"/>
  <c r="H27" i="3"/>
  <c r="F27" i="3"/>
  <c r="H24" i="3"/>
  <c r="F24" i="3"/>
  <c r="N24" i="3" s="1"/>
  <c r="O24" i="3" s="1"/>
  <c r="H21" i="3"/>
  <c r="F21" i="3"/>
  <c r="N21" i="3" s="1"/>
  <c r="O21" i="3" s="1"/>
  <c r="H18" i="3"/>
  <c r="F18" i="3"/>
  <c r="N18" i="3" s="1"/>
  <c r="H15" i="3"/>
  <c r="F15" i="3"/>
  <c r="H12" i="3"/>
  <c r="N12" i="3"/>
  <c r="O12" i="3" s="1"/>
  <c r="H9" i="3"/>
  <c r="F9" i="3"/>
  <c r="P5" i="3" l="1"/>
  <c r="J18" i="3" s="1"/>
  <c r="K18" i="3" s="1"/>
  <c r="Q18" i="3" s="1"/>
  <c r="S18" i="3" s="1"/>
  <c r="J45" i="3"/>
  <c r="K45" i="3" s="1"/>
  <c r="Q45" i="3" s="1"/>
  <c r="S45" i="3" s="1"/>
  <c r="J39" i="3"/>
  <c r="K39" i="3" s="1"/>
  <c r="Q39" i="3" s="1"/>
  <c r="S39" i="3" s="1"/>
  <c r="J36" i="3"/>
  <c r="K36" i="3" s="1"/>
  <c r="J48" i="3"/>
  <c r="K48" i="3" s="1"/>
  <c r="Q48" i="3" s="1"/>
  <c r="S48" i="3" s="1"/>
  <c r="J42" i="3"/>
  <c r="K42" i="3" s="1"/>
  <c r="Q42" i="3" s="1"/>
  <c r="S42" i="3" s="1"/>
  <c r="J51" i="3"/>
  <c r="K51" i="3" s="1"/>
  <c r="Q51" i="3" s="1"/>
  <c r="S51" i="3" s="1"/>
  <c r="J33" i="3"/>
  <c r="K33" i="3" s="1"/>
  <c r="J27" i="3"/>
  <c r="K27" i="3" s="1"/>
  <c r="Q27" i="3" s="1"/>
  <c r="S27" i="3" s="1"/>
  <c r="G26" i="7"/>
  <c r="H26" i="7"/>
  <c r="G30" i="7"/>
  <c r="H30" i="7"/>
  <c r="J24" i="3"/>
  <c r="G58" i="7"/>
  <c r="F60" i="3"/>
  <c r="D31" i="6"/>
  <c r="H14" i="4"/>
  <c r="F32" i="4" s="1"/>
  <c r="H19" i="2" s="1"/>
  <c r="S7" i="10"/>
  <c r="R29" i="10"/>
  <c r="S31" i="10" s="1"/>
  <c r="S8" i="10" s="1"/>
  <c r="E47" i="8"/>
  <c r="F47" i="8" s="1"/>
  <c r="F50" i="8"/>
  <c r="D51" i="8"/>
  <c r="E46" i="8"/>
  <c r="F48" i="8"/>
  <c r="F62" i="8"/>
  <c r="E49" i="8"/>
  <c r="F49" i="8" s="1"/>
  <c r="G56" i="9"/>
  <c r="G59" i="9" s="1"/>
  <c r="E34" i="9"/>
  <c r="G9" i="9"/>
  <c r="G18" i="9" s="1"/>
  <c r="E18" i="9"/>
  <c r="G25" i="9"/>
  <c r="G34" i="9" s="1"/>
  <c r="E38" i="7"/>
  <c r="G14" i="7"/>
  <c r="H14" i="7" s="1"/>
  <c r="F16" i="6"/>
  <c r="F28" i="6"/>
  <c r="D11" i="11" s="1"/>
  <c r="E31" i="6"/>
  <c r="H21" i="2" s="1"/>
  <c r="G21" i="2"/>
  <c r="E30" i="5"/>
  <c r="F29" i="4"/>
  <c r="K24" i="3"/>
  <c r="J57" i="3"/>
  <c r="K57" i="3" s="1"/>
  <c r="J54" i="3"/>
  <c r="J30" i="3"/>
  <c r="K30" i="3" s="1"/>
  <c r="Q30" i="3" s="1"/>
  <c r="B8" i="11"/>
  <c r="B15" i="11"/>
  <c r="B22" i="6"/>
  <c r="B10" i="8"/>
  <c r="B9" i="4"/>
  <c r="B11" i="7"/>
  <c r="B7" i="9"/>
  <c r="B43" i="8"/>
  <c r="B48" i="9"/>
  <c r="B8" i="6"/>
  <c r="B46" i="7"/>
  <c r="B21" i="8"/>
  <c r="B54" i="8"/>
  <c r="B23" i="9"/>
  <c r="B39" i="9"/>
  <c r="B7" i="3"/>
  <c r="B8" i="5"/>
  <c r="B21" i="5"/>
  <c r="B34" i="8"/>
  <c r="G22" i="7"/>
  <c r="H22" i="7" s="1"/>
  <c r="I54" i="3"/>
  <c r="P54" i="3" s="1"/>
  <c r="R54" i="3" s="1"/>
  <c r="I27" i="3"/>
  <c r="P27" i="3" s="1"/>
  <c r="N27" i="3"/>
  <c r="O27" i="3" s="1"/>
  <c r="I12" i="3"/>
  <c r="I21" i="3"/>
  <c r="P21" i="3" s="1"/>
  <c r="R21" i="3" s="1"/>
  <c r="I24" i="3"/>
  <c r="P24" i="3" s="1"/>
  <c r="R24" i="3" s="1"/>
  <c r="N57" i="3"/>
  <c r="O57" i="3" s="1"/>
  <c r="I57" i="3"/>
  <c r="N54" i="3"/>
  <c r="O54" i="3" s="1"/>
  <c r="N9" i="3"/>
  <c r="D29" i="10"/>
  <c r="G41" i="9"/>
  <c r="G44" i="9" s="1"/>
  <c r="G53" i="9"/>
  <c r="H53" i="9" s="1"/>
  <c r="H56" i="9"/>
  <c r="H59" i="9" s="1"/>
  <c r="E62" i="9" s="1"/>
  <c r="G50" i="9"/>
  <c r="G18" i="7"/>
  <c r="H18" i="7" s="1"/>
  <c r="G34" i="7"/>
  <c r="H34" i="7" s="1"/>
  <c r="F14" i="4"/>
  <c r="G12" i="4"/>
  <c r="G14" i="4" s="1"/>
  <c r="G25" i="4"/>
  <c r="G29" i="4" s="1"/>
  <c r="E14" i="4"/>
  <c r="N15" i="3"/>
  <c r="O15" i="3" s="1"/>
  <c r="I18" i="3"/>
  <c r="O18" i="3"/>
  <c r="N30" i="3"/>
  <c r="O30" i="3" s="1"/>
  <c r="H60" i="3"/>
  <c r="I9" i="3"/>
  <c r="I15" i="3"/>
  <c r="I30" i="3"/>
  <c r="Q33" i="3" l="1"/>
  <c r="S33" i="3"/>
  <c r="D62" i="9"/>
  <c r="N60" i="3"/>
  <c r="F61" i="3" s="1"/>
  <c r="I60" i="3"/>
  <c r="J15" i="3"/>
  <c r="K15" i="3" s="1"/>
  <c r="Q15" i="3" s="1"/>
  <c r="S15" i="3" s="1"/>
  <c r="J21" i="3"/>
  <c r="K21" i="3" s="1"/>
  <c r="H38" i="7"/>
  <c r="E62" i="7" s="1"/>
  <c r="J9" i="3"/>
  <c r="J12" i="3"/>
  <c r="K12" i="3" s="1"/>
  <c r="Q12" i="3" s="1"/>
  <c r="S12" i="3" s="1"/>
  <c r="Q36" i="3"/>
  <c r="S36" i="3"/>
  <c r="E51" i="8"/>
  <c r="F46" i="8"/>
  <c r="F51" i="8" s="1"/>
  <c r="H22" i="2"/>
  <c r="G38" i="7"/>
  <c r="D62" i="7" s="1"/>
  <c r="F62" i="7" s="1"/>
  <c r="F31" i="6"/>
  <c r="I21" i="2"/>
  <c r="K54" i="3"/>
  <c r="O9" i="3"/>
  <c r="R27" i="3"/>
  <c r="S30" i="3"/>
  <c r="P12" i="3"/>
  <c r="R12" i="3" s="1"/>
  <c r="Q57" i="3"/>
  <c r="P57" i="3"/>
  <c r="R57" i="3" s="1"/>
  <c r="H50" i="9"/>
  <c r="H24" i="2" s="1"/>
  <c r="E32" i="4"/>
  <c r="P30" i="3"/>
  <c r="R30" i="3" s="1"/>
  <c r="P9" i="3"/>
  <c r="Q21" i="3"/>
  <c r="S21" i="3" s="1"/>
  <c r="P15" i="3"/>
  <c r="R15" i="3" s="1"/>
  <c r="P18" i="3"/>
  <c r="R18" i="3" s="1"/>
  <c r="Q24" i="3"/>
  <c r="S24" i="3" s="1"/>
  <c r="J60" i="3" l="1"/>
  <c r="K9" i="3"/>
  <c r="O60" i="3"/>
  <c r="F62" i="3" s="1"/>
  <c r="R9" i="3"/>
  <c r="R60" i="3" s="1"/>
  <c r="H13" i="2" s="1"/>
  <c r="P60" i="3"/>
  <c r="G13" i="2" s="1"/>
  <c r="Q54" i="3"/>
  <c r="S54" i="3" s="1"/>
  <c r="F62" i="9"/>
  <c r="G24" i="2"/>
  <c r="I24" i="2" s="1"/>
  <c r="G32" i="4"/>
  <c r="G19" i="2"/>
  <c r="G12" i="2"/>
  <c r="S57" i="3"/>
  <c r="H12" i="2" l="1"/>
  <c r="F63" i="3"/>
  <c r="K62" i="3" s="1"/>
  <c r="E23" i="8" s="1"/>
  <c r="I12" i="2"/>
  <c r="K60" i="3"/>
  <c r="Q9" i="3"/>
  <c r="E45" i="8"/>
  <c r="E56" i="8"/>
  <c r="E12" i="8"/>
  <c r="G22" i="2"/>
  <c r="I22" i="2" s="1"/>
  <c r="I19" i="2"/>
  <c r="K61" i="3"/>
  <c r="I13" i="2"/>
  <c r="E36" i="8" l="1"/>
  <c r="Q60" i="3"/>
  <c r="G14" i="2" s="1"/>
  <c r="G16" i="2" s="1"/>
  <c r="S9" i="3"/>
  <c r="S60" i="3" s="1"/>
  <c r="H14" i="2" s="1"/>
  <c r="H16" i="2" s="1"/>
  <c r="E10" i="5"/>
  <c r="E11" i="5"/>
  <c r="E37" i="8"/>
  <c r="E38" i="8"/>
  <c r="D36" i="8"/>
  <c r="D45" i="8"/>
  <c r="D23" i="8"/>
  <c r="D10" i="5"/>
  <c r="D56" i="8"/>
  <c r="D12" i="8"/>
  <c r="E13" i="8"/>
  <c r="E15" i="8"/>
  <c r="E14" i="8"/>
  <c r="E16" i="8"/>
  <c r="E27" i="8"/>
  <c r="E28" i="8"/>
  <c r="E29" i="8"/>
  <c r="E14" i="5"/>
  <c r="E15" i="5"/>
  <c r="K63" i="3"/>
  <c r="E12" i="5" l="1"/>
  <c r="E17" i="5" s="1"/>
  <c r="E34" i="5" s="1"/>
  <c r="H20" i="2" s="1"/>
  <c r="E13" i="5"/>
  <c r="E16" i="5"/>
  <c r="E39" i="8"/>
  <c r="D16" i="8"/>
  <c r="F16" i="8" s="1"/>
  <c r="D13" i="8"/>
  <c r="D14" i="8"/>
  <c r="F14" i="8" s="1"/>
  <c r="D15" i="8"/>
  <c r="F15" i="8" s="1"/>
  <c r="D37" i="8"/>
  <c r="F37" i="8" s="1"/>
  <c r="D38" i="8"/>
  <c r="E30" i="8"/>
  <c r="E17" i="8"/>
  <c r="D27" i="8"/>
  <c r="D29" i="8"/>
  <c r="F29" i="8" s="1"/>
  <c r="D28" i="8"/>
  <c r="F28" i="8" s="1"/>
  <c r="D13" i="5"/>
  <c r="F13" i="5" s="1"/>
  <c r="F10" i="5"/>
  <c r="D15" i="5"/>
  <c r="F15" i="5" s="1"/>
  <c r="D12" i="5"/>
  <c r="F12" i="5" s="1"/>
  <c r="D11" i="5"/>
  <c r="D16" i="5"/>
  <c r="F16" i="5" s="1"/>
  <c r="D14" i="5"/>
  <c r="F14" i="5" s="1"/>
  <c r="I14" i="2"/>
  <c r="I16" i="2" s="1"/>
  <c r="F27" i="8" l="1"/>
  <c r="F30" i="8" s="1"/>
  <c r="D30" i="8"/>
  <c r="D39" i="8"/>
  <c r="F38" i="8"/>
  <c r="F39" i="8" s="1"/>
  <c r="F13" i="8"/>
  <c r="F17" i="8" s="1"/>
  <c r="D17" i="8"/>
  <c r="E65" i="8"/>
  <c r="H23" i="2" s="1"/>
  <c r="H26" i="2" s="1"/>
  <c r="H28" i="2" s="1"/>
  <c r="H34" i="2" s="1"/>
  <c r="F11" i="5"/>
  <c r="F17" i="5" s="1"/>
  <c r="D17" i="5"/>
  <c r="D34" i="5" s="1"/>
  <c r="D65" i="8" l="1"/>
  <c r="G20" i="2"/>
  <c r="F34" i="5"/>
  <c r="F65" i="8" l="1"/>
  <c r="G23" i="2"/>
  <c r="I23" i="2" s="1"/>
  <c r="G26" i="2"/>
  <c r="I20" i="2"/>
  <c r="G28" i="2" l="1"/>
  <c r="I26" i="2"/>
  <c r="I28" i="2" s="1"/>
  <c r="E11" i="11" l="1"/>
  <c r="F11" i="11" l="1"/>
  <c r="G44" i="2" s="1"/>
  <c r="H44" i="2" s="1"/>
  <c r="I44" i="2" s="1"/>
  <c r="E28" i="11"/>
  <c r="G28" i="11" s="1"/>
  <c r="G31" i="2" s="1"/>
  <c r="I31" i="2" l="1"/>
  <c r="I34" i="2" s="1"/>
  <c r="I40" i="2" s="1"/>
  <c r="H42" i="2" s="1"/>
  <c r="G34" i="2"/>
  <c r="G35" i="2" l="1"/>
</calcChain>
</file>

<file path=xl/sharedStrings.xml><?xml version="1.0" encoding="utf-8"?>
<sst xmlns="http://schemas.openxmlformats.org/spreadsheetml/2006/main" count="893" uniqueCount="539">
  <si>
    <t>DATE PREPARED</t>
  </si>
  <si>
    <t>PREPARED BY:</t>
  </si>
  <si>
    <t>NAME OF ORGANIZATION:</t>
  </si>
  <si>
    <t>Fed. Employee ID # (FEIN)</t>
  </si>
  <si>
    <t>DUNS #</t>
  </si>
  <si>
    <t>ADDRESS:</t>
  </si>
  <si>
    <t>AUTHORIZED CONTACT</t>
  </si>
  <si>
    <t>TELEPHONE</t>
  </si>
  <si>
    <t>FAX</t>
  </si>
  <si>
    <t>E-MAIL</t>
  </si>
  <si>
    <t>PRIMARY CONTACT</t>
  </si>
  <si>
    <t>EMAIL</t>
  </si>
  <si>
    <t>CONTRACT NUMBER</t>
  </si>
  <si>
    <t>SERVICE CATEGORY</t>
  </si>
  <si>
    <t>BUDGET PERIOD:</t>
  </si>
  <si>
    <t>Start Date</t>
  </si>
  <si>
    <t>End Date</t>
  </si>
  <si>
    <t>CONTRACT AMOUNT</t>
  </si>
  <si>
    <t xml:space="preserve">By submission of this budget,  the Provider certifies that they have read the List of Unallowable Costs under </t>
  </si>
  <si>
    <t>the Ryan White Part A Program and agree to follow the HRSA specific standards related to Unallowable Costs.</t>
  </si>
  <si>
    <t>In addition, the following documents must be submitted with your budget proposal (Check the appropriate boxes)</t>
  </si>
  <si>
    <t>PROVIDER COMMENTS:</t>
  </si>
  <si>
    <t>Cover Page Intructions</t>
  </si>
  <si>
    <t>B05-CV-1</t>
  </si>
  <si>
    <t>( These instructions will not print)</t>
  </si>
  <si>
    <t>Use this page to enter the summary information for your organization and Ryan White Part A grant award.</t>
  </si>
  <si>
    <t>* A separate budget packet, including Cover Page, is required for each Ryan White Part A grant award that</t>
  </si>
  <si>
    <t>you have been awarded.</t>
  </si>
  <si>
    <t>The Cover Page consists of the following:</t>
  </si>
  <si>
    <t>Date Prepared</t>
  </si>
  <si>
    <t>Enter the Date and check either  Initial or Revised Budget</t>
  </si>
  <si>
    <t>Prepared By</t>
  </si>
  <si>
    <t>Enter the Name of the Person who prepared the budget</t>
  </si>
  <si>
    <t>Name</t>
  </si>
  <si>
    <t>Enter the official name of your organization</t>
  </si>
  <si>
    <t>FEIN</t>
  </si>
  <si>
    <t>Enter your federal employee identification number</t>
  </si>
  <si>
    <t xml:space="preserve">Enter your organization's Unique DUNS identifier  </t>
  </si>
  <si>
    <t>Address</t>
  </si>
  <si>
    <t>Enter the address of your organization</t>
  </si>
  <si>
    <t>Authorized Contact</t>
  </si>
  <si>
    <t>the name of the person to be contacted and allowed to make decisions</t>
  </si>
  <si>
    <t>Telephone</t>
  </si>
  <si>
    <t>the telephone number of the Authorized Person</t>
  </si>
  <si>
    <t>Email</t>
  </si>
  <si>
    <t>Email of the Authorized Contact</t>
  </si>
  <si>
    <t>Primary Contact</t>
  </si>
  <si>
    <t>the name of the person(s) to be contacted primarily (if different from above)</t>
  </si>
  <si>
    <t>Primary Telephone</t>
  </si>
  <si>
    <t>the telephone number of the Primary Contact</t>
  </si>
  <si>
    <t>Email of the Primary Contact</t>
  </si>
  <si>
    <t>Fax</t>
  </si>
  <si>
    <t>fax number that you can receive faxcsimile messages/correspondence</t>
  </si>
  <si>
    <t>Contract Number</t>
  </si>
  <si>
    <t>Enter the contract number ( i.e. RFP,  IGA, IDA ) that is located at the top of the Task Order issued for this service category</t>
  </si>
  <si>
    <t>Service Category</t>
  </si>
  <si>
    <t>the service category of the submitted budget packet (see Service Category in your Contract)</t>
  </si>
  <si>
    <t>Budget Period</t>
  </si>
  <si>
    <t>Enter the Budget Period for your budget submission</t>
  </si>
  <si>
    <t>Contract Amount</t>
  </si>
  <si>
    <t xml:space="preserve">Enter the proposed or approved Contract Amount </t>
  </si>
  <si>
    <t>Unallowable Costs Certification</t>
  </si>
  <si>
    <t>Requirements related to Unallowable Costs are listed on a separate tab in this budget template</t>
  </si>
  <si>
    <t>Indirect Cost Agreement</t>
  </si>
  <si>
    <t xml:space="preserve">Check the box and attach a copy of your most recent Indirect Cost Agreement, if applicable. </t>
  </si>
  <si>
    <t>Cost Allocation Policy</t>
  </si>
  <si>
    <r>
      <t xml:space="preserve">Check the box and attach a copy of your agency's Cost Allocation Policy </t>
    </r>
    <r>
      <rPr>
        <sz val="12"/>
        <color rgb="FFFF0000"/>
        <rFont val="Arial"/>
        <family val="2"/>
      </rPr>
      <t>(</t>
    </r>
    <r>
      <rPr>
        <sz val="9"/>
        <color rgb="FFFF0000"/>
        <rFont val="Arial"/>
        <family val="2"/>
      </rPr>
      <t>Required for all Providers</t>
    </r>
    <r>
      <rPr>
        <sz val="12"/>
        <color rgb="FFFF0000"/>
        <rFont val="Arial"/>
        <family val="2"/>
      </rPr>
      <t>)</t>
    </r>
  </si>
  <si>
    <t>Provider Comments</t>
  </si>
  <si>
    <t xml:space="preserve">Use this field to provide additional comments, such as reason for a revised budget, need for increase or decrease in funds, etc. </t>
  </si>
  <si>
    <t xml:space="preserve">The AA will contact the Provider to address any questions entered in this field. </t>
  </si>
  <si>
    <t>Date Prepared:</t>
  </si>
  <si>
    <t>(Section I)</t>
  </si>
  <si>
    <t>Organization</t>
  </si>
  <si>
    <t>Through</t>
  </si>
  <si>
    <t>(Section II)</t>
  </si>
  <si>
    <t>Provider Entry</t>
  </si>
  <si>
    <t>Auto Calculation</t>
  </si>
  <si>
    <t>Operating Expenses</t>
  </si>
  <si>
    <t>Administrative Budget</t>
  </si>
  <si>
    <t>Direct Service Budget</t>
  </si>
  <si>
    <t>Total Budget</t>
  </si>
  <si>
    <t>Personnel:</t>
  </si>
  <si>
    <t>Salaries</t>
  </si>
  <si>
    <t>Fringe/Benefits</t>
  </si>
  <si>
    <t>Subtotal: Personnel/Fringe Benefits</t>
  </si>
  <si>
    <t>Other Operating Expenses</t>
  </si>
  <si>
    <t>Travel</t>
  </si>
  <si>
    <t>Supplies</t>
  </si>
  <si>
    <t>Equipment</t>
  </si>
  <si>
    <t>Contractual</t>
  </si>
  <si>
    <t>Program Support</t>
  </si>
  <si>
    <t>Other Professional Services</t>
  </si>
  <si>
    <t>Subtotal:  Other Operating Expenses</t>
  </si>
  <si>
    <t>Total Operating Expenses</t>
  </si>
  <si>
    <t>(Personnel and Other Direct Costs)</t>
  </si>
  <si>
    <t>Indirect Costs</t>
  </si>
  <si>
    <t>Total Costs of Contract</t>
  </si>
  <si>
    <t>(Admin-Percent of Direct Costs)</t>
  </si>
  <si>
    <t>CONTRACT BALANCE</t>
  </si>
  <si>
    <t>(Contract Revenue less Total Costs of Contract)</t>
  </si>
  <si>
    <t xml:space="preserve">*The Contract Balance should equal zero. </t>
  </si>
  <si>
    <t>Budget Summary</t>
  </si>
  <si>
    <t>B05-SU-1</t>
  </si>
  <si>
    <t>This form summarizes all of the line items in the submitted budget packet for the award listed in the Cover Page.</t>
  </si>
  <si>
    <t xml:space="preserve">If completing this form electronically, the information will automatically populate as the budget packet </t>
  </si>
  <si>
    <t>is completed:</t>
  </si>
  <si>
    <r>
      <t xml:space="preserve">Section I </t>
    </r>
    <r>
      <rPr>
        <sz val="14"/>
        <rFont val="Arial"/>
        <family val="2"/>
      </rPr>
      <t xml:space="preserve"> </t>
    </r>
  </si>
  <si>
    <t>Summarizes the organizational information provided in the Cover Page.</t>
  </si>
  <si>
    <t>The information will automatically populate when the Cover Page is completed</t>
  </si>
  <si>
    <t>Section II</t>
  </si>
  <si>
    <t>This section summarizes the budget information calculated in the submitted budget packet for this grant.</t>
  </si>
  <si>
    <t xml:space="preserve">This form reports the summary line item amounts allocated as Administrative Costs, Direct Service Cost, and </t>
  </si>
  <si>
    <t>total budget for the budget packet for this service award.</t>
  </si>
  <si>
    <t xml:space="preserve">Direct Services allocations are for service that directly benefits Ryan White HIV clients such as staff, medicine </t>
  </si>
  <si>
    <t>and drugs clinical supplies, etc.</t>
  </si>
  <si>
    <t>Administrative costs relate to oversight and management of CARE Act funds:  The Administrative Costs</t>
  </si>
  <si>
    <t>Column, including indirect cost, cannot exceed 10% of Direct Costs.</t>
  </si>
  <si>
    <t>Administrative Costs, defined in Section 2604(f)(3) and clarified in PCN 15-01* defines allowable "subcontractor administrative activities to include:</t>
  </si>
  <si>
    <t>a.</t>
  </si>
  <si>
    <t xml:space="preserve">Usual and recognized overhead, including establishing indirect rates for agencies. </t>
  </si>
  <si>
    <t>b.</t>
  </si>
  <si>
    <t xml:space="preserve">Management and oversight of specific programs funded under this title </t>
  </si>
  <si>
    <t>c.</t>
  </si>
  <si>
    <t>Other types of program support such as quality assurance, quality control, and related activities ( exclusive of RWPA CQM)</t>
  </si>
  <si>
    <t xml:space="preserve">*PCN 15-01- Policy Clarification Notice ( eff. 1/1/15) revises and clarifies the treatment of costs under the statutory 10% Administrative Cap for </t>
  </si>
  <si>
    <r>
      <t>Indirect Costs: Providers may apply up to their  full negotiated indirect rate</t>
    </r>
    <r>
      <rPr>
        <u/>
        <sz val="14"/>
        <rFont val="Arial"/>
        <family val="2"/>
      </rPr>
      <t xml:space="preserve"> if the total Admin does not exceed 10% of Direct Services.</t>
    </r>
    <r>
      <rPr>
        <sz val="14"/>
        <rFont val="Arial"/>
        <family val="2"/>
      </rPr>
      <t xml:space="preserve">   </t>
    </r>
  </si>
  <si>
    <r>
      <t xml:space="preserve">  </t>
    </r>
    <r>
      <rPr>
        <sz val="14"/>
        <color rgb="FF000000"/>
        <rFont val="Arial"/>
        <family val="2"/>
      </rPr>
      <t>Enter the Indirect Rate to be applied ( enter de minimis rate, if applicable)</t>
    </r>
  </si>
  <si>
    <r>
      <t xml:space="preserve">  </t>
    </r>
    <r>
      <rPr>
        <sz val="14"/>
        <color rgb="FF000000"/>
        <rFont val="Arial"/>
        <family val="2"/>
      </rPr>
      <t>Enter the Base Amount to which the indirect rate is applied</t>
    </r>
  </si>
  <si>
    <r>
      <t xml:space="preserve">  </t>
    </r>
    <r>
      <rPr>
        <sz val="14"/>
        <color rgb="FF000000"/>
        <rFont val="Arial"/>
        <family val="2"/>
      </rPr>
      <t>List the Budget Categories included in the base amount</t>
    </r>
  </si>
  <si>
    <t>** Indirect Cost - Providers claiming an indirect cost must submit their most current negotiated indirect Cost agreement with their budget.</t>
  </si>
  <si>
    <t>The indirect costs claimed from the Ryan White Part A Program may not exceed the amount that would be claimed using their agency's</t>
  </si>
  <si>
    <t xml:space="preserve"> federally negotiated indirect cost rate and base.  </t>
  </si>
  <si>
    <t>De minimis rate: any provider that does not have a  negotiated indirect cost rate, may elect to charge a de minimis rate of 10% of modified total direct costs (MTDC).</t>
  </si>
  <si>
    <t>Contract Balance - This cell calculates the amount of the contract less the projected costs.  This number should equal 0.</t>
  </si>
  <si>
    <t>Use the field in yellow the enter an amount to make the Contract balance equal zero.</t>
  </si>
  <si>
    <t xml:space="preserve">The final determination for cost allocations between Administrative Costs and Direct Service Costs </t>
  </si>
  <si>
    <t>Personnel</t>
  </si>
  <si>
    <t>All staff paid in full or part from this Ryan White Part A grant are to be listed in the following chart.</t>
  </si>
  <si>
    <t>Staffing</t>
  </si>
  <si>
    <t>Fringe Benefit Rate</t>
  </si>
  <si>
    <t>Position Title</t>
  </si>
  <si>
    <t>Full Name</t>
  </si>
  <si>
    <t>Annual Hours</t>
  </si>
  <si>
    <t>% RWPA</t>
  </si>
  <si>
    <t xml:space="preserve">FTE </t>
  </si>
  <si>
    <t>Hourly Rate</t>
  </si>
  <si>
    <t>(Full Time)</t>
  </si>
  <si>
    <t>Salary Applied to grant per FTE</t>
  </si>
  <si>
    <t>Benefits</t>
  </si>
  <si>
    <t>Benefits Applied to grant per FTE</t>
  </si>
  <si>
    <t xml:space="preserve">Job Status     A, D or A/D </t>
  </si>
  <si>
    <t>% Applied as Administrative</t>
  </si>
  <si>
    <t>Admin FTE</t>
  </si>
  <si>
    <t>Dir Service FTE</t>
  </si>
  <si>
    <t>Gross Admin Salary</t>
  </si>
  <si>
    <t>Gross Admin Benefits</t>
  </si>
  <si>
    <t>Direct Service Salary</t>
  </si>
  <si>
    <t>Direct Service Benefits</t>
  </si>
  <si>
    <t xml:space="preserve">Description </t>
  </si>
  <si>
    <t>List Benefit Categories and %;         ( this table will not print)</t>
  </si>
  <si>
    <t>(R)</t>
  </si>
  <si>
    <t>Description</t>
  </si>
  <si>
    <t>Benefits Name</t>
  </si>
  <si>
    <t>Percent</t>
  </si>
  <si>
    <t>TOTAL</t>
  </si>
  <si>
    <t>TOTAL Personnel</t>
  </si>
  <si>
    <t>FTE</t>
  </si>
  <si>
    <t>Percent Admin</t>
  </si>
  <si>
    <t>Percent Direct</t>
  </si>
  <si>
    <t>Total</t>
  </si>
  <si>
    <t>Personnel Instructions</t>
  </si>
  <si>
    <t>B05-PE-1</t>
  </si>
  <si>
    <t>Use this form to list ALL persons being paid a salary from the Ryan White Part A grant in this budget packet.</t>
  </si>
  <si>
    <t>This form calculates the applied annual salary and applied annual benefits per individual position.</t>
  </si>
  <si>
    <t>The Provider must determine if the position(s) listed are Administrative, Direct Service, or Both</t>
  </si>
  <si>
    <t>* for Both, the Provider must indicate how much of the time spent on Ryan White Part A activities</t>
  </si>
  <si>
    <t>are considered administrative.</t>
  </si>
  <si>
    <t>For example - a Case Management Supervisor may continue with a case load of their own or may</t>
  </si>
  <si>
    <t>provide oversight and direction regarding RWPA funded service activities, in addition to their</t>
  </si>
  <si>
    <t xml:space="preserve">administrative duties.  In this case, it must be determined how much of their time should be </t>
  </si>
  <si>
    <t>allocated to Administration vs. Direct Service support.</t>
  </si>
  <si>
    <t xml:space="preserve">If at the time of submission of a service budget one or more of the personnel positions are vacant, contractors must indicate this </t>
  </si>
  <si>
    <t xml:space="preserve">and provide a  date when the positions will be filled, and prorate/apportion personnel and other associated costs to reflect reduced </t>
  </si>
  <si>
    <t xml:space="preserve">service. Alternatively, contractors may note the vacancy, with no associated cost, and develop the contract to reflect actual personnel </t>
  </si>
  <si>
    <t>staffing at the time of budget preparations, amending the budget to reflect ongoing personnel changes as they occur.</t>
  </si>
  <si>
    <t>The Cells referenced in the form requiring entry are:</t>
  </si>
  <si>
    <t xml:space="preserve">Enter the position title </t>
  </si>
  <si>
    <t>Last Name</t>
  </si>
  <si>
    <t>Enter the last name of the employee who occupies the position or enter "Vacant"</t>
  </si>
  <si>
    <t xml:space="preserve">If you have more than 8 employees/positions who will be paid on this grant,  use the </t>
  </si>
  <si>
    <t xml:space="preserve">Personnel Continuation Tab in this budget template to list the remaining employees.  </t>
  </si>
  <si>
    <t>The subtotal from the Personnel Continuation will roll over to the main Personnel Page.</t>
  </si>
  <si>
    <r>
      <t>Enter Number of Budgeted Hours for this position/employee.  Typically, annual hours for full time staff are 2,080 hours.   Adjust hours if position will not be filled for an entire year or if the person works part time and</t>
    </r>
    <r>
      <rPr>
        <b/>
        <sz val="12"/>
        <rFont val="Arial"/>
        <family val="2"/>
      </rPr>
      <t xml:space="preserve"> explain under "Description"</t>
    </r>
  </si>
  <si>
    <t>Enter the % of  time this employee/position is budgeted on the Part A grant</t>
  </si>
  <si>
    <t>(i.e., A person who spends 1/2 of their work hours on this grant would be 50% )</t>
  </si>
  <si>
    <t xml:space="preserve">FTE = Full Time Equivalent.  This is a calculated field. ( Annual Hours/2080* % RWPA) 
</t>
  </si>
  <si>
    <t>Enter the employee/budgeted position's hourly rate</t>
  </si>
  <si>
    <t>Job Status</t>
  </si>
  <si>
    <t>Determine whether an employee's primary responsibilities on this grant will be for Direct Service</t>
  </si>
  <si>
    <t>activities or Administrative activities by entering A or D.</t>
  </si>
  <si>
    <t>* For a staff member who has both responsibilities, enter A and D</t>
  </si>
  <si>
    <t>Percent applied</t>
  </si>
  <si>
    <t>Enter how much of the employee's time is spent on Administrative duties.</t>
  </si>
  <si>
    <t>as Admin.</t>
  </si>
  <si>
    <t xml:space="preserve">(i.e., a staff member can spend 90% of their time doing administrative duties and 10% performing </t>
  </si>
  <si>
    <t>Direct Services.)</t>
  </si>
  <si>
    <t>Provide the Position Number and a Description of Duties.   If the employee will not be in the position for the entire year, enter the start and end dates.</t>
  </si>
  <si>
    <t>Benefit Table</t>
  </si>
  <si>
    <t xml:space="preserve">Enter a brief name of each benefit included for staff and the percentage of gross salary </t>
  </si>
  <si>
    <t>associated with that benefit. (i.e., Social Security- (FICA),  Health Insurance, Retirement, etc.)</t>
  </si>
  <si>
    <t>This data will calculate the total Benefit Rate that will be applied to your budget.</t>
  </si>
  <si>
    <t>( Note: to maximize space, the benefit table will not print on the printed copy of this page )</t>
  </si>
  <si>
    <t>TRAVEL</t>
  </si>
  <si>
    <t>Travel can be budgeted for the cost of staff mileage and other travel associated with Ryan White Part A.</t>
  </si>
  <si>
    <t>Mileage</t>
  </si>
  <si>
    <t>Mileage will be budgeted utilizing the standard calculation of # of monthly miles for a full time staff person x12 months x the rate per mile</t>
  </si>
  <si>
    <t>used by your organization  x the number of FTE(s) budgeted who will travel to provide services under this grant.</t>
  </si>
  <si>
    <t>Enter only the FTEs that will travel and provide a Narrative Justification including who will travel and why.</t>
  </si>
  <si>
    <t>Mileage Rate</t>
  </si>
  <si>
    <t>Monthly Miles</t>
  </si>
  <si>
    <t>Admin</t>
  </si>
  <si>
    <t>Narrative Justification</t>
  </si>
  <si>
    <t>Budget</t>
  </si>
  <si>
    <t>(Total Miles applied to this grant)</t>
  </si>
  <si>
    <t>Other Allowable Travel</t>
  </si>
  <si>
    <t xml:space="preserve"> ( car rental, parking, fees, etc.)</t>
  </si>
  <si>
    <t>Ryan White Part A has determined that costs included in this section are Administrative Costs.</t>
  </si>
  <si>
    <t xml:space="preserve">Cost </t>
  </si>
  <si>
    <t>Line Item</t>
  </si>
  <si>
    <t>Direct Service</t>
  </si>
  <si>
    <t>SUMMARY</t>
  </si>
  <si>
    <t>Travel Budget Instructions</t>
  </si>
  <si>
    <t>B05-TV-1</t>
  </si>
  <si>
    <t>Use this form to budget any travel expenses associated with the services of the Ryan White Part A Grant.</t>
  </si>
  <si>
    <t>This form consists of two (2) sections - Mileage and Other Allowable Travel</t>
  </si>
  <si>
    <t>The Travel budget form requires the following entries:</t>
  </si>
  <si>
    <t>This section establishes a budget amount, both Administrative and Direct Service, for</t>
  </si>
  <si>
    <t>mileage reimbursement in conjunction with providing services to the grant.</t>
  </si>
  <si>
    <t>Maricopa County Ryan White Part A Program has adapted a standard formula to apply all</t>
  </si>
  <si>
    <t>mileage reimbursements budgets.</t>
  </si>
  <si>
    <t>Mileage Rate:</t>
  </si>
  <si>
    <t>Enter the current rate used by your organization to reimburse mileage requests</t>
  </si>
  <si>
    <t>FTE:</t>
  </si>
  <si>
    <t>Enter the number of FTE who will travel, both Administrative and Direct Service, in the corresponding row.</t>
  </si>
  <si>
    <t>Enter the monthly miles that are budgeted for one (1) FTE staff person.</t>
  </si>
  <si>
    <t>Narrative/</t>
  </si>
  <si>
    <t>Provide a detailed justification for the travel budget requested, including who will travel and why.</t>
  </si>
  <si>
    <t>Justification:</t>
  </si>
  <si>
    <t>In some cases, other travel may be allowed under the Ryan White Part A Grant.</t>
  </si>
  <si>
    <t>Each item listed in this section must have a detailed and accurate budget justification attached.</t>
  </si>
  <si>
    <t>Dates of Travel:</t>
  </si>
  <si>
    <t>Enter the dates that the other travel is expected.</t>
  </si>
  <si>
    <t>Cost and</t>
  </si>
  <si>
    <t xml:space="preserve">Enter the estimated cost and name of the expense </t>
  </si>
  <si>
    <t>Line Item:</t>
  </si>
  <si>
    <t>*this can include car rental, parking fees, etc.</t>
  </si>
  <si>
    <t>Provide a detailed description and justification of the expense in relation to Ryan White Part A services</t>
  </si>
  <si>
    <t>as awarded in this grant.</t>
  </si>
  <si>
    <t>SUPPLIES</t>
  </si>
  <si>
    <t>The supplies line item is used to budget funds for supplies used in the operations of the Grant.</t>
  </si>
  <si>
    <t>This category can include general office supplies and program/medical supplies</t>
  </si>
  <si>
    <t xml:space="preserve">General Office Supplies: </t>
  </si>
  <si>
    <t>(Apply an FTE Ratio from the Budgeted Personnel Page)</t>
  </si>
  <si>
    <t xml:space="preserve">Pens, paper, toner and general supplies that are used to run an office.  </t>
  </si>
  <si>
    <t>Annual</t>
  </si>
  <si>
    <t>% Admin</t>
  </si>
  <si>
    <t>% Direct</t>
  </si>
  <si>
    <t>Narrative Description/Cost Allocation Methodology</t>
  </si>
  <si>
    <t>Item</t>
  </si>
  <si>
    <t>Program Supplies</t>
  </si>
  <si>
    <t>Program/Medical Supplies are budgeted as Direct Service.</t>
  </si>
  <si>
    <t xml:space="preserve">Direct </t>
  </si>
  <si>
    <t>Service</t>
  </si>
  <si>
    <t>Supplies Budget Instructions</t>
  </si>
  <si>
    <t>B05-SP-1</t>
  </si>
  <si>
    <t>(These instructions will not print)</t>
  </si>
  <si>
    <t>Use this form to create the general office and program supply budgets for the Ryan White Part A grant.</t>
  </si>
  <si>
    <t>Section I</t>
  </si>
  <si>
    <t>General Office Supplies</t>
  </si>
  <si>
    <t>General office supplies include pens, paper, toner and general supplies that are used to run an office.</t>
  </si>
  <si>
    <t>to determine the appropriate budget for  Administrative and Direct Services.</t>
  </si>
  <si>
    <t>(Administrative Allocation = Total Budget x Percent of administrative FTE to total FTE)</t>
  </si>
  <si>
    <r>
      <t>In the Narrative, describe how the supplies will be used and</t>
    </r>
    <r>
      <rPr>
        <b/>
        <sz val="12"/>
        <rFont val="Arial"/>
        <family val="2"/>
      </rPr>
      <t xml:space="preserve"> also the methodology used to determine the Annual Budget Amount.</t>
    </r>
  </si>
  <si>
    <t xml:space="preserve">Note:  The cost allocation methodology should be based on your organization's cost allocation policy. </t>
  </si>
  <si>
    <t>This chart can be used to identify and budget for program supplies used in providing services.</t>
  </si>
  <si>
    <r>
      <t xml:space="preserve">Program Supplies include supplies that are </t>
    </r>
    <r>
      <rPr>
        <u/>
        <sz val="12"/>
        <rFont val="Arial"/>
        <family val="2"/>
      </rPr>
      <t>specifically</t>
    </r>
    <r>
      <rPr>
        <sz val="12"/>
        <rFont val="Arial"/>
        <family val="2"/>
      </rPr>
      <t xml:space="preserve"> related to performance of the direct services; i.e. medical supplies, folders for client files, etc.</t>
    </r>
  </si>
  <si>
    <t>Ryan White Part A Program, therefore it is important to provide an adequate justification.</t>
  </si>
  <si>
    <t>EQUIPMENT</t>
  </si>
  <si>
    <t>The equipment line item is budgeted for equipment purchased or leased in conjunction with operations of the grant</t>
  </si>
  <si>
    <t>Refer to your contract terms and conditions for requirements related to equipment purchases</t>
  </si>
  <si>
    <t>Equipment less than $5,000</t>
  </si>
  <si>
    <r>
      <t xml:space="preserve">Equipment less than $5,000 - </t>
    </r>
    <r>
      <rPr>
        <sz val="10"/>
        <rFont val="Arial"/>
        <family val="2"/>
      </rPr>
      <t>includes computers, fax machines, shredders, and other  equipment less than $5,000 to be used in the operations of this grant.</t>
    </r>
  </si>
  <si>
    <t>Direct</t>
  </si>
  <si>
    <t>Budgeted</t>
  </si>
  <si>
    <t>Equipment $5,000 or greater</t>
  </si>
  <si>
    <t>Amount</t>
  </si>
  <si>
    <t>Equipment Budget Instructions</t>
  </si>
  <si>
    <t>B05-EQ-1</t>
  </si>
  <si>
    <t>Use this form to budget for equipment needed to support services under this Part A grant.</t>
  </si>
  <si>
    <t>The Equipment budget form requires the following entries:</t>
  </si>
  <si>
    <t>Item Budgeted:</t>
  </si>
  <si>
    <t>Enter the name of the equipment to be purchased or leased</t>
  </si>
  <si>
    <t>Admin and Direct Amt:</t>
  </si>
  <si>
    <t>Enter the total budgeted amount for Admin and Direct Services.</t>
  </si>
  <si>
    <t xml:space="preserve">In the Narrative, describe how the equipment will be used and also the methodology used </t>
  </si>
  <si>
    <t>Cost Allocation</t>
  </si>
  <si>
    <t xml:space="preserve">  to allocate the total or a portion of the cost to the Ryan White Program.  Also </t>
  </si>
  <si>
    <t>Methodology:</t>
  </si>
  <si>
    <t xml:space="preserve">  describe the methodology used to allocate the cost to Admin and/or Direct Service.</t>
  </si>
  <si>
    <t>Use this form to budget for consulting and contract labor (Section 1) and subcontracts ( Section 2) in conjunction with operating this Part A grant.</t>
  </si>
  <si>
    <t xml:space="preserve">A copy of the fully executed contract covering the dates of service is required for each subcontract listed in this section. </t>
  </si>
  <si>
    <t>This budget category includes payments to outside consultants, temporary services, professional contract labor and clerical support.</t>
  </si>
  <si>
    <t>Indicate the name, licenses/qualifications, hours budgeted, quoted rate, dates of service, and a detailed Narrative/Justification</t>
  </si>
  <si>
    <t>of activities to be provided.</t>
  </si>
  <si>
    <t>Consultant</t>
  </si>
  <si>
    <t xml:space="preserve">Annual </t>
  </si>
  <si>
    <t xml:space="preserve">Quoted </t>
  </si>
  <si>
    <t xml:space="preserve">Admin </t>
  </si>
  <si>
    <t>Dates of Service</t>
  </si>
  <si>
    <t>Budgeted Hours</t>
  </si>
  <si>
    <t>Rate</t>
  </si>
  <si>
    <t>Budget %</t>
  </si>
  <si>
    <t>Licenses   /    qualifications</t>
  </si>
  <si>
    <t>Narrative/ Justification</t>
  </si>
  <si>
    <t>`</t>
  </si>
  <si>
    <t>Enter the Subcontractor Name, indicate if the subcontractor is a Vendor or Subrecipient, enter the  Admin and/or Direct Service budget amounts.</t>
  </si>
  <si>
    <t xml:space="preserve">Each Subcontractor listed in this section who is a sub recipient (not a vendor) must complete a Budget using the RWPA budget template.  </t>
  </si>
  <si>
    <t>Subcontractor</t>
  </si>
  <si>
    <t xml:space="preserve">Sub recipient </t>
  </si>
  <si>
    <t>or Vendor</t>
  </si>
  <si>
    <t>% of Direct</t>
  </si>
  <si>
    <t>Service(s) Provided</t>
  </si>
  <si>
    <t>B05-CT-1</t>
  </si>
  <si>
    <t>Consulting/Professional Contract Labor/Clerical Support</t>
  </si>
  <si>
    <t>Enter the Consultant/Contractor Name,  Annual Budgeted Hours,  Quoted Rate, the percent of time that will be spent on Administrative Activities,</t>
  </si>
  <si>
    <t>Dates of Service, Licenses, Qualifications and Description /Justification of Services to be provided.</t>
  </si>
  <si>
    <t xml:space="preserve">If there are more than 9 entries, continue on the Contractual Continuation Tab of this budget template.  The subtotals from the Contractual </t>
  </si>
  <si>
    <t>Continuation Page will be carried over to the main Contractual budget page.</t>
  </si>
  <si>
    <t>Subcontracts</t>
  </si>
  <si>
    <t>Enter the Subcontractor Name and indicate if the subcontractor is a Vendor or a Subrecipient.</t>
  </si>
  <si>
    <t>(b)  A Subrecipient:</t>
  </si>
  <si>
    <t>(1) Determines who is eligible to receive what Federal financial assistance;</t>
  </si>
  <si>
    <t>(2) Has its performance measured against whether the objectives of the Federal program are met;</t>
  </si>
  <si>
    <t>(3) Has responsibility for programmatic decision making;</t>
  </si>
  <si>
    <t>(4) Has responsibility for adherence to applicable Federal program compliance requirements; and</t>
  </si>
  <si>
    <t>(5) Uses the Federal funds to carry out a program of the organization as compared to providing goods or services for a program of the pass-through entity.</t>
  </si>
  <si>
    <t>(c) A Vendor:</t>
  </si>
  <si>
    <t>(1) Provides the goods and services within normal business operations;</t>
  </si>
  <si>
    <t>(2) Provides similar goods or services to many different purchasers;</t>
  </si>
  <si>
    <t>(3) Operates in a competitive environment;</t>
  </si>
  <si>
    <t>(4) Provides goods or services that are ancillary to the operation of the Federal program; and</t>
  </si>
  <si>
    <t>(5) Is not subject to compliance requirements of the Federal program.</t>
  </si>
  <si>
    <t>Enter the Admin and Direct Service Subcontract Amounts.  These amounts will calculate the Total Budget.</t>
  </si>
  <si>
    <t>The Administrative percentage ratio will also calculate automatically.</t>
  </si>
  <si>
    <t>List the services and provide a narrative justification of the services to be provided.</t>
  </si>
  <si>
    <t xml:space="preserve">Note:   Subcontractors who are sub recipients must also prepare a detailed budget using the RWPA budget template.   </t>
  </si>
  <si>
    <t xml:space="preserve">Submit the subcontractor budget with your budget submission. </t>
  </si>
  <si>
    <t>Other Program Support</t>
  </si>
  <si>
    <t>Use this form to budget for other support necessary to provide services under this grant.  In the Narrative Justification</t>
  </si>
  <si>
    <t xml:space="preserve">describe how the program support will be used and also the methodology used to allocate the total or a portion of the  total cost </t>
  </si>
  <si>
    <t>to the grant.</t>
  </si>
  <si>
    <t>Communications/Telephone/Internet</t>
  </si>
  <si>
    <t>Narrative/Cost Allocation Methodology</t>
  </si>
  <si>
    <t>Copy/Duplicating</t>
  </si>
  <si>
    <t>Program Brochures</t>
  </si>
  <si>
    <t>Other Copying/Duplicating</t>
  </si>
  <si>
    <t>Postage</t>
  </si>
  <si>
    <t>Utilities</t>
  </si>
  <si>
    <t>Section 1-3. These sections apply the FTE ratio for the expenditures including: telephone, postage, copying, and utilities.</t>
  </si>
  <si>
    <t xml:space="preserve">Section 4 - Other Program Support allows you to use your own calculation method to allocate costs between Admin and Direct. </t>
  </si>
  <si>
    <t>Enter the Admin Amount and Direct Amount to calculate the Total Budget and provide adequate justification of the methodology used</t>
  </si>
  <si>
    <t xml:space="preserve">to allocate the costs; the methodology must be in line with your agency's cost allocation policy.  Final determination resides with the </t>
  </si>
  <si>
    <t>Use the Other Program Support section to enter  amounts for services directly provided to clients ( i.e. primary care or direct dental services)</t>
  </si>
  <si>
    <t>that cannot be budgeted in any other budget category.</t>
  </si>
  <si>
    <t>Other Professional Service</t>
  </si>
  <si>
    <t>Use this form to budget for other professional services; audit/accounting, insurance, rent/space, or other professional services.</t>
  </si>
  <si>
    <t xml:space="preserve">Audit/Accounting/Finance </t>
  </si>
  <si>
    <t>Description of Service</t>
  </si>
  <si>
    <t>a</t>
  </si>
  <si>
    <t>Cost Method Used</t>
  </si>
  <si>
    <t>Budget Justification</t>
  </si>
  <si>
    <t>b</t>
  </si>
  <si>
    <t>c</t>
  </si>
  <si>
    <t>Insurance</t>
  </si>
  <si>
    <t>Rent/Space</t>
  </si>
  <si>
    <t>Other Prof. Svc</t>
  </si>
  <si>
    <t>B05-PF-1</t>
  </si>
  <si>
    <t xml:space="preserve">For each section, indicated the provider of service(s), the rate, a detailed description of the services provided, the method of calculating the </t>
  </si>
  <si>
    <t>budget for this Part A grant and a narrative justification describing why is service is needed.</t>
  </si>
  <si>
    <t xml:space="preserve">Section 4 allows providers to indicate the percentage requested as administrative and direct service. Adequate explanation of the methodology </t>
  </si>
  <si>
    <t>If a vendor is not paid based on an hourly rate,  enter a 1 for Hours Budgeted and the total cost of the service under Quoted Price.</t>
  </si>
  <si>
    <t>Schedule of Deliverables</t>
  </si>
  <si>
    <t>Organization Name:</t>
  </si>
  <si>
    <t>Performance Measures:</t>
  </si>
  <si>
    <t xml:space="preserve">  Number of New Clients</t>
  </si>
  <si>
    <t>Number of Returning Clients</t>
  </si>
  <si>
    <t>Total # of Unduplicated Clients</t>
  </si>
  <si>
    <t>Average Unit Cost per Client</t>
  </si>
  <si>
    <t>Average Cost per Unit</t>
  </si>
  <si>
    <t>Minimum expected units for cost reimbursement contracts, based on direct service FTE</t>
  </si>
  <si>
    <t xml:space="preserve"> Schedule of Deliverables</t>
  </si>
  <si>
    <r>
      <t>Fee for Service Only
(</t>
    </r>
    <r>
      <rPr>
        <b/>
        <i/>
        <sz val="8"/>
        <rFont val="Arial"/>
        <family val="2"/>
      </rPr>
      <t xml:space="preserve"> Not Applicable to Cost Reimbursement Contracts)</t>
    </r>
  </si>
  <si>
    <t>Service Description</t>
  </si>
  <si>
    <t>Mar</t>
  </si>
  <si>
    <t>Apr</t>
  </si>
  <si>
    <t>May</t>
  </si>
  <si>
    <t>June</t>
  </si>
  <si>
    <t>July</t>
  </si>
  <si>
    <t>Aug</t>
  </si>
  <si>
    <t>Sep</t>
  </si>
  <si>
    <t>Oct</t>
  </si>
  <si>
    <t>Nov</t>
  </si>
  <si>
    <t>Dec</t>
  </si>
  <si>
    <t>Jan</t>
  </si>
  <si>
    <t>Feb</t>
  </si>
  <si>
    <t xml:space="preserve">                      Proposed Fee Per Product/ Deliverable</t>
  </si>
  <si>
    <t xml:space="preserve"> Total Payment Per Objective/Activity</t>
  </si>
  <si>
    <t>Over/(Under Budget)</t>
  </si>
  <si>
    <t>Balance should equal zero</t>
  </si>
  <si>
    <t>Instructions for Schedule of Deliverables</t>
  </si>
  <si>
    <r>
      <rPr>
        <b/>
        <sz val="12"/>
        <rFont val="Arial"/>
        <family val="2"/>
      </rPr>
      <t>Performance Measures</t>
    </r>
    <r>
      <rPr>
        <sz val="12"/>
        <rFont val="Arial"/>
        <family val="2"/>
      </rPr>
      <t>:  Provide the # of New Clients &amp; Returning Clients;  total # of Unduplicated clients, average unit cost per client and average cost per unit will autocalculate.</t>
    </r>
  </si>
  <si>
    <t>Schedule of Deliverables:</t>
  </si>
  <si>
    <t>Example</t>
  </si>
  <si>
    <t xml:space="preserve">Face to face medical case management assessment. </t>
  </si>
  <si>
    <t>1 unit = 15 minutes</t>
  </si>
  <si>
    <t>Food box</t>
  </si>
  <si>
    <t>1 unit = 1 food box</t>
  </si>
  <si>
    <t>Individual counseling session</t>
  </si>
  <si>
    <t>Service Name Description-  Use this cell to provide the full service name or describe the service</t>
  </si>
  <si>
    <t>Service Unit Definition- Enter the DEFINITION of 1 unit. i.e.  15 minutes</t>
  </si>
  <si>
    <t>The Unit definitions for each service category can be found in the RWPA P&amp;P Manual</t>
  </si>
  <si>
    <t>The TOTAL NUMBER OF UNITS PROPOSED calculates automatically, based on the total number of units</t>
  </si>
  <si>
    <t xml:space="preserve"> entered in the Schedule of Deliverables.</t>
  </si>
  <si>
    <t>SCHEDULE OF DELIVERABLES: Enter the # of units BY MONTH proposed in the corresponding column and row.</t>
  </si>
  <si>
    <r>
      <t xml:space="preserve">Complete the information in the final 3 columns for </t>
    </r>
    <r>
      <rPr>
        <u/>
        <sz val="12"/>
        <rFont val="Arial"/>
        <family val="2"/>
      </rPr>
      <t xml:space="preserve">Fee for Service Contracts </t>
    </r>
    <r>
      <rPr>
        <sz val="12"/>
        <rFont val="Arial"/>
        <family val="2"/>
      </rPr>
      <t>Only</t>
    </r>
  </si>
  <si>
    <t xml:space="preserve">Enter the proposed fee for the corresponding activity/unit.  </t>
  </si>
  <si>
    <t>The Total Payment for each Activity/Unit calculates based on proposed # of units x proposed fee.</t>
  </si>
  <si>
    <t>The TOTAL PAYMENT for all activity/units must equal the  Total Budget from the Budget Summary.</t>
  </si>
  <si>
    <t>For cost reimbursement contracts, at least 50% of staff time should be reported in direct service units.</t>
  </si>
  <si>
    <t>FTEs</t>
  </si>
  <si>
    <t>Fee Source (ie TennCare, Negotiated Rate, etc.)</t>
  </si>
  <si>
    <t xml:space="preserve">In the final column, enter the source of the fee, i.e.  TennCare,  Negotiated Rate </t>
  </si>
  <si>
    <t>Service Unit Definition 1 unit =                (i.e. 15 minutes)</t>
  </si>
  <si>
    <t>TennCare Rate</t>
  </si>
  <si>
    <t xml:space="preserve">Providers claiming an indirect cost must submit their most current negotiated indirect costs rate agreement issued by the cognizant federal agency with their budget or use the de minimus rate of 10%. </t>
  </si>
  <si>
    <t xml:space="preserve">Ryan White HIV/AIDS Program Parts A, B, C and D.  </t>
  </si>
  <si>
    <t>resides with Metro Public Health Department Ryan White Part A Program</t>
  </si>
  <si>
    <t>This form is required for all Ryan White Part A awards</t>
  </si>
  <si>
    <t>Administration may not exceed 10% of Contract</t>
  </si>
  <si>
    <t>The indirect cost line item is used to cover expenditures that otherwise are too costly or hard to identify during the operations of the Grant.</t>
  </si>
  <si>
    <t>Per PHS ACT 2612 A 2604(h)(1), administrative costs are limited to 10% of the contract award; indirect costs are considered administrative.</t>
  </si>
  <si>
    <t>Indirect Cost</t>
  </si>
  <si>
    <t>Report the type of indirect cost method being used: De Minimus, Modified Total Direct Cost, Salaries, or Salaries &amp; Benefits.</t>
  </si>
  <si>
    <t>Indirect Cost Rate</t>
  </si>
  <si>
    <t>Indirect Cost to Agency</t>
  </si>
  <si>
    <t>Indirect Cost Eligible to be Claimed</t>
  </si>
  <si>
    <t>Non-Recoverable Indirect Cost</t>
  </si>
  <si>
    <t>Program Income</t>
  </si>
  <si>
    <t>INDIRECT &amp; PROGRAM INCOME</t>
  </si>
  <si>
    <t>Indirect &amp; Program Income Instructions</t>
  </si>
  <si>
    <t>B05-IIP-1</t>
  </si>
  <si>
    <t>Administrative</t>
  </si>
  <si>
    <t xml:space="preserve">SUMMARY </t>
  </si>
  <si>
    <t>Report program income per Direct Service.</t>
  </si>
  <si>
    <t>Narrative Description of Service</t>
  </si>
  <si>
    <t>Historical Income</t>
  </si>
  <si>
    <t>Use this form to determine the allowable indirect cost amount and to report expected income for the Ryan White Part A grant.</t>
  </si>
  <si>
    <t xml:space="preserve">Section 1-3. Auditing, Insurance and Rent have been determined to be Administrative Services. </t>
  </si>
  <si>
    <t>used to allocate costs is required; final determination resides with the Metro Public Health Department Ryan White Part A Program.</t>
  </si>
  <si>
    <t>Metro Public Health Department Ryan White Part A Program.</t>
  </si>
  <si>
    <t>Metro Public Health Department RWPA will enforce the 10% administrative Cost Cap established by HRSA for first-line and second line sub recipient entities receiving Ryan White Part A Funds.</t>
  </si>
  <si>
    <t>Metro Public Health Department Ryan White Part A Program has initiated a standard allocation model for general office supplies</t>
  </si>
  <si>
    <t>Program Supplies have been determined to be Direct Service Costs, however final determination resides with Metro Public Health Department</t>
  </si>
  <si>
    <t>Charges for Patient Care</t>
  </si>
  <si>
    <t>If necessary, enter an amount to make the contract balance equal zero. Provider may elect to subtract this amount from either the Administrative or Direct Service Budget provided the administrative budget is 10% or less.</t>
  </si>
  <si>
    <t>Part A</t>
  </si>
  <si>
    <t>MAI</t>
  </si>
  <si>
    <t>Other</t>
  </si>
  <si>
    <t>Employee name</t>
  </si>
  <si>
    <t>Outpatient</t>
  </si>
  <si>
    <t>Early Intervention Services</t>
  </si>
  <si>
    <t>Mental Health</t>
  </si>
  <si>
    <t>Medical Case Management</t>
  </si>
  <si>
    <t>Non-Medical Case Management</t>
  </si>
  <si>
    <t>Emergency Financial Assistance</t>
  </si>
  <si>
    <t>Food</t>
  </si>
  <si>
    <t>Housing</t>
  </si>
  <si>
    <t>Medical Transportation</t>
  </si>
  <si>
    <t>Outreach Services</t>
  </si>
  <si>
    <t>Psychosocial Services</t>
  </si>
  <si>
    <t>Referral</t>
  </si>
  <si>
    <t>Local</t>
  </si>
  <si>
    <t>NOTE PERCENTAGE PAID BY FUNDING SOURCE</t>
  </si>
  <si>
    <t>PART B</t>
  </si>
  <si>
    <t>PART C</t>
  </si>
  <si>
    <t>PART D</t>
  </si>
  <si>
    <t>HOPWA</t>
  </si>
  <si>
    <t>Staff Name</t>
  </si>
  <si>
    <t>SALARY FUNDING SOURCES</t>
  </si>
  <si>
    <t>OTHER</t>
  </si>
  <si>
    <t>Other - Detail Below</t>
  </si>
  <si>
    <t>Ryan White</t>
  </si>
  <si>
    <t>FUNDING SOURCES INSTRUCTIONS</t>
  </si>
  <si>
    <t>B05-FS-1</t>
  </si>
  <si>
    <t>Use this form to list ALL funding sources for the persons being paid a salary from the Ryan White Part A grant in this budget packet.</t>
  </si>
  <si>
    <t xml:space="preserve">ATTACHMENT 1C(b):  SALARY DETAIL  </t>
  </si>
  <si>
    <t>Item Budgeted</t>
  </si>
  <si>
    <t>d</t>
  </si>
  <si>
    <t>e</t>
  </si>
  <si>
    <t>f</t>
  </si>
  <si>
    <t>Enter your Indirect Cost Rate. If claiming more than the De Minimus (10%) then you must provide your most recent signed Indirect Cost Rate Letter/Proposal</t>
  </si>
  <si>
    <t>Enter your budget for medical charges to patients</t>
  </si>
  <si>
    <t>Enter each service that generates income and the historical income average for the year</t>
  </si>
  <si>
    <t>Enter a brief description of each service</t>
  </si>
  <si>
    <t>Enter the method of Indirect Cost Rate determination</t>
  </si>
  <si>
    <t>Number of Units Proposed</t>
  </si>
  <si>
    <t>Service Unit Definition 1 unit =  (i.e. 15 minutes)</t>
  </si>
  <si>
    <t>Proposed Fee Per Product/ Deliverable</t>
  </si>
  <si>
    <t>Monthly Miles Budgeted (Per 1 FTE)*</t>
  </si>
  <si>
    <t>Annual Miles Applied to Grant</t>
  </si>
  <si>
    <t>Admin Budget</t>
  </si>
  <si>
    <t>Direct Budget</t>
  </si>
  <si>
    <t>Dates of Travel</t>
  </si>
  <si>
    <t>Providers with program income will first "make themselves whole" in regards to administrative/indirect costs then, the remaining funds will be used programmatically.</t>
  </si>
  <si>
    <t>BUDGET SUMMARY</t>
  </si>
  <si>
    <t>Fringe Benefit Amount</t>
  </si>
  <si>
    <t>Social Security</t>
  </si>
  <si>
    <t>Medicare</t>
  </si>
  <si>
    <t>Vendor Name</t>
  </si>
  <si>
    <t>Hours Budgeted</t>
  </si>
  <si>
    <t>Quoted Price*</t>
  </si>
  <si>
    <t>Total Price</t>
  </si>
  <si>
    <t>Annual Premium</t>
  </si>
  <si>
    <t>Percent to Grant</t>
  </si>
  <si>
    <t>Annual Rent</t>
  </si>
  <si>
    <t>Total Grant</t>
  </si>
  <si>
    <t>Admin Budget %</t>
  </si>
  <si>
    <t>Must include cost allocation plan if claiming utilities as Direct Services</t>
  </si>
  <si>
    <t>Must include cost allocation plan if claiming rent as Direct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</si>
</sst>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8" formatCode="&quot;$&quot;#,##0.00_);[Red]\(&quot;$&quot;#,##0.00\)"/>
    <numFmt numFmtId="44" formatCode="_(&quot;$&quot;* #,##0.00_);_(&quot;$&quot;* \(#,##0.00\);_(&quot;$&quot;* &quot;-&quot;??_);_(@_)"/>
    <numFmt numFmtId="43" formatCode="_(* #,##0.00_);_(* \(#,##0.00\);_(* &quot;-&quot;??_);_(@_)"/>
    <numFmt numFmtId="164" formatCode="m/d/yy;@"/>
    <numFmt numFmtId="165" formatCode="mmmm\-yy"/>
    <numFmt numFmtId="166" formatCode="0.0000_);\(0.0000\)"/>
    <numFmt numFmtId="167" formatCode="&quot;$&quot;#,##0.00"/>
    <numFmt numFmtId="168" formatCode="_(* #,##0.000_);_(* \(#,##0.000\);_(* &quot;-&quot;??_);_(@_)"/>
    <numFmt numFmtId="169" formatCode="&quot;$&quot;#,##0.000_);[Red]\(&quot;$&quot;#,##0.000\)"/>
    <numFmt numFmtId="170" formatCode="_(&quot;$&quot;* #,##0.000_);_(&quot;$&quot;* \(#,##0.000\);_(&quot;$&quot;* &quot;-&quot;??_);_(@_)"/>
    <numFmt numFmtId="171" formatCode="_(* #,##0_);_(* \(#,##0\);_(* &quot;-&quot;??_);_(@_)"/>
    <numFmt numFmtId="172" formatCode="_(&quot;$&quot;* #,##0_);_(&quot;$&quot;* \(#,##0\);_(&quot;$&quot;* &quot;-&quot;??_);_(@_)"/>
  </numFmts>
  <fonts count="34" x14ac:knownFonts="1">
    <font>
      <sz val="11"/>
      <color theme="1"/>
      <name val="Calibri"/>
      <family val="2"/>
      <scheme val="minor"/>
    </font>
    <font>
      <sz val="11"/>
      <color theme="1"/>
      <name val="Calibri"/>
      <family val="2"/>
      <scheme val="minor"/>
    </font>
    <font>
      <sz val="8"/>
      <color rgb="FF000000"/>
      <name val="Tahoma"/>
      <family val="2"/>
    </font>
    <font>
      <sz val="10"/>
      <name val="Arial"/>
      <family val="2"/>
    </font>
    <font>
      <sz val="9"/>
      <name val="Arial"/>
      <family val="2"/>
    </font>
    <font>
      <b/>
      <sz val="12"/>
      <name val="Arial"/>
      <family val="2"/>
    </font>
    <font>
      <i/>
      <sz val="9"/>
      <name val="Arial"/>
      <family val="2"/>
    </font>
    <font>
      <b/>
      <sz val="11"/>
      <name val="Arial"/>
      <family val="2"/>
    </font>
    <font>
      <b/>
      <sz val="10"/>
      <name val="Arial"/>
      <family val="2"/>
    </font>
    <font>
      <b/>
      <i/>
      <sz val="8"/>
      <name val="Arial"/>
      <family val="2"/>
    </font>
    <font>
      <b/>
      <sz val="8"/>
      <name val="Arial"/>
      <family val="2"/>
    </font>
    <font>
      <i/>
      <sz val="10"/>
      <name val="Arial"/>
      <family val="2"/>
    </font>
    <font>
      <sz val="8"/>
      <name val="Arial"/>
      <family val="2"/>
    </font>
    <font>
      <i/>
      <sz val="8"/>
      <name val="Arial"/>
      <family val="2"/>
    </font>
    <font>
      <sz val="12"/>
      <name val="Arial"/>
      <family val="2"/>
    </font>
    <font>
      <sz val="12"/>
      <color rgb="FFFF0000"/>
      <name val="Arial"/>
      <family val="2"/>
    </font>
    <font>
      <sz val="9"/>
      <color rgb="FFFF0000"/>
      <name val="Arial"/>
      <family val="2"/>
    </font>
    <font>
      <sz val="11"/>
      <name val="Arial"/>
      <family val="2"/>
    </font>
    <font>
      <b/>
      <sz val="14"/>
      <name val="Arial"/>
      <family val="2"/>
    </font>
    <font>
      <i/>
      <sz val="12"/>
      <name val="Arial"/>
      <family val="2"/>
    </font>
    <font>
      <sz val="14"/>
      <name val="Arial"/>
      <family val="2"/>
    </font>
    <font>
      <u/>
      <sz val="14"/>
      <name val="Arial"/>
      <family val="2"/>
    </font>
    <font>
      <sz val="14"/>
      <color rgb="FF000000"/>
      <name val="Arial"/>
      <family val="2"/>
    </font>
    <font>
      <sz val="7.5"/>
      <color rgb="FF8CADAE"/>
      <name val="Wingdings"/>
      <charset val="2"/>
    </font>
    <font>
      <u/>
      <sz val="12"/>
      <name val="Arial"/>
      <family val="2"/>
    </font>
    <font>
      <sz val="10"/>
      <color theme="0"/>
      <name val="Arial"/>
      <family val="2"/>
    </font>
    <font>
      <sz val="16"/>
      <name val="Arial"/>
      <family val="2"/>
    </font>
    <font>
      <vertAlign val="subscript"/>
      <sz val="10"/>
      <name val="Arial"/>
      <family val="2"/>
    </font>
    <font>
      <vertAlign val="subscript"/>
      <sz val="9"/>
      <name val="Arial"/>
      <family val="2"/>
    </font>
    <font>
      <sz val="11"/>
      <color theme="1"/>
      <name val="Arial"/>
      <family val="2"/>
    </font>
    <font>
      <b/>
      <sz val="10"/>
      <color theme="1"/>
      <name val="Arial"/>
      <family val="2"/>
    </font>
    <font>
      <sz val="8"/>
      <color theme="1"/>
      <name val="Arial"/>
      <family val="2"/>
    </font>
    <font>
      <b/>
      <sz val="8"/>
      <color theme="1"/>
      <name val="Arial"/>
      <family val="2"/>
    </font>
    <font>
      <sz val="10"/>
      <color theme="1"/>
      <name val="Arial"/>
      <family val="2"/>
    </font>
  </fonts>
  <fills count="42">
    <fill>
      <patternFill patternType="none"/>
    </fill>
    <fill>
      <patternFill patternType="gray125"/>
    </fill>
    <fill>
      <patternFill patternType="solid">
        <fgColor rgb="FFFFFF85"/>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theme="1" tint="4.9989318521683403E-2"/>
        <bgColor indexed="64"/>
      </patternFill>
    </fill>
    <fill>
      <patternFill patternType="solid">
        <fgColor indexed="8"/>
        <bgColor indexed="64"/>
      </patternFill>
    </fill>
    <fill>
      <patternFill patternType="solid">
        <fgColor rgb="FFFFFF00"/>
        <bgColor indexed="64"/>
      </patternFill>
    </fill>
    <fill>
      <patternFill patternType="solid">
        <fgColor rgb="FFCCFFCC"/>
        <bgColor indexed="64"/>
      </patternFill>
    </fill>
    <fill>
      <patternFill patternType="solid">
        <fgColor theme="2" tint="-0.89999084444715716"/>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3" tint="0.79998168889431442"/>
        <bgColor indexed="64"/>
      </patternFill>
    </fill>
    <fill>
      <patternFill patternType="solid">
        <fgColor indexed="44"/>
        <bgColor indexed="64"/>
      </patternFill>
    </fill>
    <fill>
      <patternFill patternType="solid">
        <fgColor theme="8" tint="0.59999389629810485"/>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6"/>
        <bgColor indexed="64"/>
      </patternFill>
    </fill>
    <fill>
      <patternFill patternType="solid">
        <fgColor rgb="FFCC99FF"/>
        <bgColor indexed="64"/>
      </patternFill>
    </fill>
    <fill>
      <patternFill patternType="solid">
        <fgColor rgb="FFD2B8D3"/>
        <bgColor indexed="64"/>
      </patternFill>
    </fill>
    <fill>
      <patternFill patternType="solid">
        <fgColor indexed="47"/>
        <bgColor indexed="64"/>
      </patternFill>
    </fill>
    <fill>
      <patternFill patternType="solid">
        <fgColor rgb="FFFFCC99"/>
        <bgColor indexed="64"/>
      </patternFill>
    </fill>
    <fill>
      <patternFill patternType="solid">
        <fgColor rgb="FF66FF33"/>
        <bgColor indexed="64"/>
      </patternFill>
    </fill>
    <fill>
      <patternFill patternType="solid">
        <fgColor indexed="11"/>
        <bgColor indexed="64"/>
      </patternFill>
    </fill>
    <fill>
      <patternFill patternType="solid">
        <fgColor rgb="FF00FF00"/>
        <bgColor indexed="64"/>
      </patternFill>
    </fill>
    <fill>
      <patternFill patternType="solid">
        <fgColor theme="9" tint="0.39997558519241921"/>
        <bgColor indexed="64"/>
      </patternFill>
    </fill>
    <fill>
      <patternFill patternType="solid">
        <fgColor rgb="FF3FCDFF"/>
        <bgColor indexed="64"/>
      </patternFill>
    </fill>
    <fill>
      <patternFill patternType="solid">
        <fgColor indexed="15"/>
        <bgColor indexed="64"/>
      </patternFill>
    </fill>
    <fill>
      <patternFill patternType="solid">
        <fgColor rgb="FF00FFFF"/>
        <bgColor indexed="64"/>
      </patternFill>
    </fill>
    <fill>
      <patternFill patternType="solid">
        <fgColor indexed="40"/>
        <bgColor indexed="64"/>
      </patternFill>
    </fill>
    <fill>
      <patternFill patternType="solid">
        <fgColor indexed="58"/>
        <bgColor indexed="64"/>
      </patternFill>
    </fill>
    <fill>
      <patternFill patternType="solid">
        <fgColor indexed="45"/>
        <bgColor indexed="64"/>
      </patternFill>
    </fill>
    <fill>
      <patternFill patternType="solid">
        <fgColor indexed="63"/>
        <bgColor indexed="64"/>
      </patternFill>
    </fill>
    <fill>
      <patternFill patternType="solid">
        <fgColor rgb="FF00206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00B050"/>
        <bgColor indexed="64"/>
      </patternFill>
    </fill>
  </fills>
  <borders count="1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bottom/>
      <diagonal/>
    </border>
    <border>
      <left style="dotted">
        <color indexed="64"/>
      </left>
      <right style="medium">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style="thin">
        <color indexed="64"/>
      </left>
      <right style="medium">
        <color indexed="64"/>
      </right>
      <top/>
      <bottom style="dotted">
        <color indexed="64"/>
      </bottom>
      <diagonal/>
    </border>
    <border>
      <left style="dotted">
        <color indexed="64"/>
      </left>
      <right/>
      <top/>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tted">
        <color indexed="64"/>
      </left>
      <right/>
      <top style="medium">
        <color indexed="64"/>
      </top>
      <bottom/>
      <diagonal/>
    </border>
    <border>
      <left style="hair">
        <color indexed="64"/>
      </left>
      <right style="hair">
        <color indexed="64"/>
      </right>
      <top style="medium">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hair">
        <color indexed="64"/>
      </left>
      <right style="hair">
        <color indexed="64"/>
      </right>
      <top/>
      <bottom style="medium">
        <color indexed="64"/>
      </bottom>
      <diagonal/>
    </border>
    <border>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dotted">
        <color indexed="64"/>
      </top>
      <bottom style="dotted">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dotted">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dotted">
        <color indexed="64"/>
      </right>
      <top style="medium">
        <color indexed="64"/>
      </top>
      <bottom/>
      <diagonal/>
    </border>
    <border>
      <left style="hair">
        <color indexed="64"/>
      </left>
      <right style="dotted">
        <color indexed="64"/>
      </right>
      <top/>
      <bottom style="medium">
        <color indexed="64"/>
      </bottom>
      <diagonal/>
    </border>
    <border>
      <left style="medium">
        <color indexed="64"/>
      </left>
      <right/>
      <top/>
      <bottom style="dotted">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diagonal/>
    </border>
    <border>
      <left/>
      <right style="dotted">
        <color indexed="64"/>
      </right>
      <top style="dotted">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dotted">
        <color indexed="64"/>
      </right>
      <top style="medium">
        <color indexed="64"/>
      </top>
      <bottom style="medium">
        <color indexed="64"/>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cellStyleXfs>
  <cellXfs count="1003">
    <xf numFmtId="0" fontId="0" fillId="0" borderId="0" xfId="0"/>
    <xf numFmtId="0" fontId="3" fillId="0" borderId="0" xfId="0" applyFont="1" applyAlignment="1" applyProtection="1">
      <alignment horizontal="left"/>
    </xf>
    <xf numFmtId="164" fontId="3" fillId="2" borderId="1" xfId="0" applyNumberFormat="1" applyFont="1" applyFill="1" applyBorder="1" applyAlignment="1" applyProtection="1">
      <alignment horizontal="center"/>
      <protection locked="0"/>
    </xf>
    <xf numFmtId="0" fontId="0" fillId="0" borderId="0" xfId="0" applyProtection="1"/>
    <xf numFmtId="0" fontId="4"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0" xfId="0" applyFont="1" applyFill="1" applyAlignment="1">
      <alignment horizontal="center" vertical="center"/>
    </xf>
    <xf numFmtId="0" fontId="3" fillId="0" borderId="0" xfId="0" applyNumberFormat="1" applyFont="1" applyFill="1" applyBorder="1" applyAlignment="1" applyProtection="1">
      <alignment horizontal="center"/>
    </xf>
    <xf numFmtId="0" fontId="3" fillId="0" borderId="0" xfId="0" applyFont="1"/>
    <xf numFmtId="7" fontId="5" fillId="2" borderId="1" xfId="2" applyNumberFormat="1" applyFont="1" applyFill="1" applyBorder="1" applyAlignment="1" applyProtection="1">
      <protection locked="0"/>
    </xf>
    <xf numFmtId="7" fontId="3" fillId="0" borderId="0" xfId="2" applyNumberFormat="1" applyFont="1" applyFill="1" applyBorder="1" applyAlignment="1" applyProtection="1"/>
    <xf numFmtId="0" fontId="3" fillId="0" borderId="0" xfId="0" applyFont="1" applyProtection="1"/>
    <xf numFmtId="0" fontId="9" fillId="0" borderId="0" xfId="0" applyFont="1" applyFill="1" applyBorder="1" applyProtection="1"/>
    <xf numFmtId="0" fontId="10" fillId="0" borderId="0" xfId="0" applyFont="1" applyFill="1" applyBorder="1" applyProtection="1"/>
    <xf numFmtId="164" fontId="10" fillId="0" borderId="0" xfId="0" applyNumberFormat="1" applyFont="1" applyFill="1" applyBorder="1" applyAlignment="1" applyProtection="1">
      <alignment horizontal="center"/>
    </xf>
    <xf numFmtId="0" fontId="10" fillId="0" borderId="0" xfId="0" applyFont="1" applyProtection="1"/>
    <xf numFmtId="0" fontId="11" fillId="0" borderId="0" xfId="0" applyFont="1" applyFill="1" applyBorder="1" applyProtection="1"/>
    <xf numFmtId="0" fontId="12" fillId="0" borderId="0" xfId="0" applyFont="1" applyAlignment="1" applyProtection="1">
      <alignment vertical="top"/>
    </xf>
    <xf numFmtId="0" fontId="13" fillId="0" borderId="0" xfId="0" applyFont="1" applyFill="1" applyBorder="1" applyAlignment="1" applyProtection="1">
      <alignment vertical="top"/>
    </xf>
    <xf numFmtId="0" fontId="12" fillId="0" borderId="0" xfId="0" applyFont="1" applyAlignment="1">
      <alignment vertical="top"/>
    </xf>
    <xf numFmtId="0" fontId="4" fillId="0" borderId="0" xfId="0" applyFont="1" applyProtection="1"/>
    <xf numFmtId="0" fontId="5" fillId="3" borderId="0" xfId="0" applyFont="1" applyFill="1" applyBorder="1" applyAlignment="1" applyProtection="1">
      <alignment horizontal="center"/>
    </xf>
    <xf numFmtId="0" fontId="5" fillId="2" borderId="0" xfId="0" applyFont="1" applyFill="1" applyBorder="1" applyAlignment="1" applyProtection="1">
      <alignment horizontal="center"/>
    </xf>
    <xf numFmtId="0" fontId="6" fillId="0" borderId="0" xfId="0" applyFont="1" applyFill="1" applyBorder="1" applyProtection="1"/>
    <xf numFmtId="0" fontId="4" fillId="0" borderId="0" xfId="0" applyFont="1"/>
    <xf numFmtId="0" fontId="4" fillId="0" borderId="0" xfId="0" applyFont="1" applyFill="1" applyProtection="1"/>
    <xf numFmtId="0" fontId="5" fillId="0" borderId="0" xfId="0" applyFont="1" applyFill="1" applyBorder="1" applyAlignment="1" applyProtection="1">
      <alignment horizontal="center"/>
    </xf>
    <xf numFmtId="0" fontId="4" fillId="0" borderId="0" xfId="0" applyFont="1" applyFill="1"/>
    <xf numFmtId="0" fontId="14" fillId="0" borderId="0" xfId="0" applyFont="1"/>
    <xf numFmtId="0" fontId="3" fillId="0" borderId="0" xfId="0" applyFont="1" applyAlignment="1">
      <alignment horizontal="left"/>
    </xf>
    <xf numFmtId="0" fontId="5" fillId="0" borderId="0" xfId="0" applyFont="1" applyAlignment="1"/>
    <xf numFmtId="0" fontId="5" fillId="0" borderId="0" xfId="0" applyFont="1" applyAlignment="1">
      <alignment horizontal="right"/>
    </xf>
    <xf numFmtId="0" fontId="17" fillId="0" borderId="0" xfId="0" applyFont="1" applyAlignment="1" applyProtection="1">
      <alignment horizontal="right"/>
    </xf>
    <xf numFmtId="14" fontId="8" fillId="5" borderId="6" xfId="0" applyNumberFormat="1" applyFont="1" applyFill="1" applyBorder="1" applyAlignment="1" applyProtection="1">
      <alignment horizontal="center"/>
    </xf>
    <xf numFmtId="0" fontId="18" fillId="0" borderId="0" xfId="0" applyFont="1" applyProtection="1"/>
    <xf numFmtId="165" fontId="3" fillId="0" borderId="0" xfId="0" applyNumberFormat="1" applyFont="1" applyProtection="1"/>
    <xf numFmtId="0" fontId="14" fillId="0" borderId="0" xfId="0" applyFont="1" applyAlignment="1" applyProtection="1">
      <alignment horizontal="left"/>
    </xf>
    <xf numFmtId="0" fontId="3" fillId="0" borderId="0" xfId="0" applyFont="1" applyFill="1" applyProtection="1"/>
    <xf numFmtId="0" fontId="7" fillId="5" borderId="13" xfId="0" applyFont="1" applyFill="1" applyBorder="1" applyAlignment="1" applyProtection="1">
      <alignment horizontal="center"/>
    </xf>
    <xf numFmtId="0" fontId="3" fillId="6" borderId="6" xfId="0" applyFont="1" applyFill="1" applyBorder="1" applyAlignment="1" applyProtection="1">
      <alignment horizontal="center"/>
    </xf>
    <xf numFmtId="0" fontId="3" fillId="0" borderId="6" xfId="0" applyFont="1" applyFill="1" applyBorder="1" applyProtection="1"/>
    <xf numFmtId="7" fontId="18" fillId="0" borderId="6" xfId="0" applyNumberFormat="1" applyFont="1" applyFill="1" applyBorder="1" applyProtection="1"/>
    <xf numFmtId="0" fontId="8" fillId="5" borderId="15" xfId="0" applyFont="1" applyFill="1" applyBorder="1" applyAlignment="1" applyProtection="1">
      <alignment horizontal="center" wrapText="1"/>
    </xf>
    <xf numFmtId="0" fontId="18" fillId="0" borderId="0" xfId="0" applyFont="1" applyAlignment="1" applyProtection="1">
      <alignment horizontal="center"/>
    </xf>
    <xf numFmtId="0" fontId="5" fillId="0" borderId="15" xfId="0" applyFont="1" applyBorder="1" applyAlignment="1" applyProtection="1">
      <alignment horizontal="center"/>
    </xf>
    <xf numFmtId="2" fontId="5" fillId="0" borderId="15" xfId="0" applyNumberFormat="1" applyFont="1" applyFill="1" applyBorder="1" applyAlignment="1" applyProtection="1">
      <alignment horizontal="center" wrapText="1"/>
    </xf>
    <xf numFmtId="2" fontId="5" fillId="0" borderId="15" xfId="0" applyNumberFormat="1" applyFont="1" applyFill="1" applyBorder="1" applyAlignment="1" applyProtection="1">
      <alignment horizontal="center" vertical="justify"/>
    </xf>
    <xf numFmtId="0" fontId="5" fillId="0" borderId="15" xfId="0" applyFont="1" applyBorder="1" applyProtection="1"/>
    <xf numFmtId="2" fontId="5" fillId="7" borderId="15" xfId="0" applyNumberFormat="1" applyFont="1" applyFill="1" applyBorder="1" applyProtection="1"/>
    <xf numFmtId="44" fontId="18" fillId="0" borderId="15" xfId="2" applyFont="1" applyBorder="1" applyAlignment="1" applyProtection="1">
      <alignment shrinkToFit="1"/>
    </xf>
    <xf numFmtId="0" fontId="14" fillId="8" borderId="15" xfId="0" applyFont="1" applyFill="1" applyBorder="1" applyProtection="1"/>
    <xf numFmtId="43" fontId="18" fillId="0" borderId="15" xfId="0" applyNumberFormat="1" applyFont="1" applyFill="1" applyBorder="1" applyAlignment="1" applyProtection="1">
      <alignment horizontal="center" shrinkToFit="1"/>
    </xf>
    <xf numFmtId="43" fontId="18" fillId="0" borderId="15" xfId="0" applyNumberFormat="1" applyFont="1" applyBorder="1" applyAlignment="1" applyProtection="1">
      <alignment shrinkToFit="1"/>
    </xf>
    <xf numFmtId="0" fontId="14" fillId="0" borderId="0" xfId="0" applyFont="1" applyProtection="1"/>
    <xf numFmtId="0" fontId="5" fillId="0" borderId="16" xfId="0" applyFont="1" applyBorder="1" applyProtection="1"/>
    <xf numFmtId="0" fontId="8" fillId="0" borderId="16" xfId="0" applyFont="1" applyBorder="1" applyProtection="1"/>
    <xf numFmtId="0" fontId="5" fillId="0" borderId="0" xfId="0" applyFont="1" applyProtection="1"/>
    <xf numFmtId="0" fontId="8" fillId="0" borderId="0" xfId="0" applyFont="1" applyProtection="1"/>
    <xf numFmtId="43" fontId="18" fillId="0" borderId="15" xfId="1" applyFont="1" applyBorder="1" applyAlignment="1" applyProtection="1">
      <alignment shrinkToFit="1"/>
    </xf>
    <xf numFmtId="0" fontId="3" fillId="0" borderId="0" xfId="0" applyFont="1" applyBorder="1"/>
    <xf numFmtId="0" fontId="5" fillId="0" borderId="3" xfId="0" applyFont="1" applyBorder="1" applyProtection="1"/>
    <xf numFmtId="43" fontId="18" fillId="0" borderId="5" xfId="0" applyNumberFormat="1" applyFont="1" applyBorder="1" applyAlignment="1" applyProtection="1">
      <alignment shrinkToFit="1"/>
    </xf>
    <xf numFmtId="0" fontId="14" fillId="0" borderId="0" xfId="0" applyFont="1" applyBorder="1" applyProtection="1"/>
    <xf numFmtId="0" fontId="5" fillId="0" borderId="0" xfId="0" applyFont="1" applyBorder="1" applyProtection="1"/>
    <xf numFmtId="0" fontId="18" fillId="0" borderId="0" xfId="0" applyFont="1" applyBorder="1" applyProtection="1"/>
    <xf numFmtId="44" fontId="14" fillId="0" borderId="0" xfId="0" applyNumberFormat="1" applyFont="1" applyProtection="1"/>
    <xf numFmtId="0" fontId="18" fillId="0" borderId="0" xfId="0" applyFont="1" applyBorder="1" applyAlignment="1" applyProtection="1">
      <alignment shrinkToFit="1"/>
    </xf>
    <xf numFmtId="0" fontId="5" fillId="0" borderId="15" xfId="0" applyFont="1" applyBorder="1" applyAlignment="1" applyProtection="1">
      <alignment horizontal="left"/>
    </xf>
    <xf numFmtId="0" fontId="19" fillId="0" borderId="0" xfId="0" applyFont="1" applyFill="1" applyBorder="1" applyAlignment="1">
      <alignment horizontal="left" wrapText="1"/>
    </xf>
    <xf numFmtId="0" fontId="3" fillId="0" borderId="0" xfId="0" applyFont="1" applyFill="1" applyBorder="1"/>
    <xf numFmtId="0" fontId="19" fillId="0" borderId="0" xfId="0" applyFont="1" applyBorder="1" applyAlignment="1" applyProtection="1">
      <alignment horizontal="left"/>
    </xf>
    <xf numFmtId="0" fontId="20" fillId="0" borderId="0" xfId="0" applyFont="1" applyBorder="1" applyProtection="1"/>
    <xf numFmtId="0" fontId="14" fillId="0" borderId="2" xfId="0" applyFont="1" applyBorder="1" applyAlignment="1" applyProtection="1">
      <alignment horizontal="left" wrapText="1"/>
    </xf>
    <xf numFmtId="10" fontId="14" fillId="0" borderId="0" xfId="3" applyNumberFormat="1" applyFont="1" applyBorder="1" applyProtection="1"/>
    <xf numFmtId="10" fontId="14" fillId="0" borderId="0" xfId="0" applyNumberFormat="1" applyFont="1" applyBorder="1" applyAlignment="1" applyProtection="1">
      <alignment horizontal="center"/>
    </xf>
    <xf numFmtId="0" fontId="14" fillId="0" borderId="0" xfId="0" applyFont="1" applyBorder="1" applyAlignment="1">
      <alignment horizontal="center"/>
    </xf>
    <xf numFmtId="0" fontId="14" fillId="0" borderId="0" xfId="0" applyFont="1" applyBorder="1" applyAlignment="1" applyProtection="1">
      <alignment horizontal="left" wrapText="1"/>
    </xf>
    <xf numFmtId="0" fontId="3" fillId="0" borderId="0" xfId="0" applyFont="1" applyBorder="1" applyAlignment="1" applyProtection="1">
      <alignment horizontal="left"/>
    </xf>
    <xf numFmtId="44" fontId="20" fillId="9" borderId="15" xfId="2" applyFont="1" applyFill="1" applyBorder="1" applyProtection="1">
      <protection locked="0"/>
    </xf>
    <xf numFmtId="7" fontId="18" fillId="0" borderId="19" xfId="0" applyNumberFormat="1" applyFont="1" applyBorder="1" applyAlignment="1" applyProtection="1">
      <alignment shrinkToFit="1"/>
    </xf>
    <xf numFmtId="0" fontId="14" fillId="0" borderId="0" xfId="0" applyFont="1" applyFill="1" applyBorder="1"/>
    <xf numFmtId="0" fontId="14" fillId="10" borderId="0" xfId="4" applyFont="1" applyFill="1"/>
    <xf numFmtId="0" fontId="14" fillId="0" borderId="0" xfId="0" applyFont="1" applyFill="1"/>
    <xf numFmtId="0" fontId="20" fillId="0" borderId="0" xfId="4" applyFont="1"/>
    <xf numFmtId="0" fontId="20" fillId="0" borderId="0" xfId="0" applyFont="1" applyFill="1"/>
    <xf numFmtId="0" fontId="18" fillId="0" borderId="0" xfId="4" applyFont="1"/>
    <xf numFmtId="0" fontId="18" fillId="0" borderId="0" xfId="0" applyFont="1" applyFill="1"/>
    <xf numFmtId="0" fontId="20" fillId="0" borderId="0" xfId="0" applyFont="1"/>
    <xf numFmtId="0" fontId="20" fillId="9" borderId="0" xfId="0" applyFont="1" applyFill="1"/>
    <xf numFmtId="0" fontId="14" fillId="14" borderId="3" xfId="0" applyFont="1" applyFill="1" applyBorder="1" applyAlignment="1" applyProtection="1">
      <alignment horizontal="center"/>
    </xf>
    <xf numFmtId="0" fontId="14" fillId="14" borderId="15" xfId="0" applyFont="1" applyFill="1" applyBorder="1" applyProtection="1"/>
    <xf numFmtId="0" fontId="3" fillId="14" borderId="3" xfId="0" applyFont="1" applyFill="1" applyBorder="1" applyProtection="1"/>
    <xf numFmtId="0" fontId="3" fillId="14" borderId="4" xfId="0" applyFont="1" applyFill="1" applyBorder="1" applyProtection="1"/>
    <xf numFmtId="0" fontId="3" fillId="14" borderId="5" xfId="0" applyFont="1" applyFill="1" applyBorder="1" applyProtection="1"/>
    <xf numFmtId="0" fontId="18" fillId="0" borderId="0" xfId="0" applyFont="1"/>
    <xf numFmtId="0" fontId="14" fillId="0" borderId="0" xfId="0" applyFont="1" applyAlignment="1">
      <alignment horizontal="left"/>
    </xf>
    <xf numFmtId="0" fontId="14" fillId="0" borderId="0" xfId="0" applyFont="1" applyAlignment="1">
      <alignment horizontal="center" wrapText="1"/>
    </xf>
    <xf numFmtId="0" fontId="14" fillId="0" borderId="0" xfId="0" applyFont="1" applyAlignment="1">
      <alignment horizontal="center"/>
    </xf>
    <xf numFmtId="0" fontId="3" fillId="0" borderId="0" xfId="0" applyFont="1" applyAlignment="1">
      <alignment horizontal="center"/>
    </xf>
    <xf numFmtId="0" fontId="17" fillId="0" borderId="0" xfId="0" applyFont="1" applyAlignment="1">
      <alignment horizontal="center"/>
    </xf>
    <xf numFmtId="14" fontId="8" fillId="5" borderId="6" xfId="0" applyNumberFormat="1" applyFont="1" applyFill="1" applyBorder="1" applyAlignment="1"/>
    <xf numFmtId="0" fontId="3" fillId="0" borderId="0" xfId="0" applyFont="1" applyFill="1"/>
    <xf numFmtId="0" fontId="3" fillId="0" borderId="0" xfId="0" applyFont="1" applyAlignment="1">
      <alignment horizontal="center" wrapText="1"/>
    </xf>
    <xf numFmtId="44" fontId="3" fillId="0" borderId="0" xfId="0" applyNumberFormat="1" applyFont="1" applyAlignment="1">
      <alignment horizontal="center"/>
    </xf>
    <xf numFmtId="0" fontId="3" fillId="0" borderId="0" xfId="0" applyFont="1" applyAlignment="1"/>
    <xf numFmtId="0" fontId="5" fillId="0" borderId="0" xfId="0" applyFont="1"/>
    <xf numFmtId="0" fontId="3" fillId="6" borderId="6" xfId="0" applyFont="1" applyFill="1" applyBorder="1" applyAlignment="1">
      <alignment horizontal="center"/>
    </xf>
    <xf numFmtId="0" fontId="3" fillId="0" borderId="6" xfId="0" applyFont="1" applyFill="1" applyBorder="1"/>
    <xf numFmtId="0" fontId="3" fillId="15" borderId="20" xfId="0" applyFont="1" applyFill="1" applyBorder="1" applyAlignment="1">
      <alignment horizontal="center"/>
    </xf>
    <xf numFmtId="0" fontId="3" fillId="15" borderId="21" xfId="0" applyFont="1" applyFill="1" applyBorder="1"/>
    <xf numFmtId="10" fontId="3" fillId="15" borderId="22" xfId="0" applyNumberFormat="1" applyFont="1" applyFill="1" applyBorder="1" applyAlignment="1">
      <alignment horizontal="center"/>
    </xf>
    <xf numFmtId="0" fontId="3" fillId="0" borderId="0" xfId="0" applyFont="1" applyFill="1" applyAlignment="1">
      <alignment horizontal="center"/>
    </xf>
    <xf numFmtId="0" fontId="8" fillId="16" borderId="26" xfId="0" applyFont="1" applyFill="1" applyBorder="1" applyAlignment="1">
      <alignment horizontal="center" wrapText="1"/>
    </xf>
    <xf numFmtId="0" fontId="8" fillId="16" borderId="1" xfId="0" applyFont="1" applyFill="1" applyBorder="1" applyAlignment="1">
      <alignment horizontal="center" wrapText="1"/>
    </xf>
    <xf numFmtId="0" fontId="8" fillId="16" borderId="1" xfId="0" applyFont="1" applyFill="1" applyBorder="1" applyAlignment="1">
      <alignment horizontal="center"/>
    </xf>
    <xf numFmtId="0" fontId="8" fillId="16" borderId="27" xfId="0" applyFont="1" applyFill="1" applyBorder="1" applyAlignment="1">
      <alignment wrapText="1"/>
    </xf>
    <xf numFmtId="0" fontId="3" fillId="6" borderId="28" xfId="0" applyFont="1" applyFill="1" applyBorder="1" applyAlignment="1" applyProtection="1">
      <alignment wrapText="1"/>
      <protection locked="0"/>
    </xf>
    <xf numFmtId="0" fontId="3" fillId="6" borderId="29" xfId="0" applyFont="1" applyFill="1" applyBorder="1" applyAlignment="1" applyProtection="1">
      <alignment wrapText="1"/>
      <protection locked="0"/>
    </xf>
    <xf numFmtId="0" fontId="3" fillId="6" borderId="29" xfId="0" applyFont="1" applyFill="1" applyBorder="1" applyAlignment="1" applyProtection="1">
      <alignment horizontal="center" wrapText="1"/>
      <protection locked="0"/>
    </xf>
    <xf numFmtId="10" fontId="3" fillId="6" borderId="29" xfId="3" applyNumberFormat="1" applyFont="1" applyFill="1" applyBorder="1" applyAlignment="1" applyProtection="1">
      <alignment horizontal="center" wrapText="1"/>
      <protection locked="0"/>
    </xf>
    <xf numFmtId="166" fontId="3" fillId="0" borderId="29" xfId="3" applyNumberFormat="1" applyFont="1" applyFill="1" applyBorder="1" applyAlignment="1" applyProtection="1">
      <alignment horizontal="center"/>
    </xf>
    <xf numFmtId="167" fontId="3" fillId="6" borderId="29" xfId="0" applyNumberFormat="1" applyFont="1" applyFill="1" applyBorder="1" applyAlignment="1" applyProtection="1">
      <alignment horizontal="center"/>
      <protection locked="0"/>
    </xf>
    <xf numFmtId="43" fontId="3" fillId="0" borderId="30" xfId="1" applyFont="1" applyBorder="1"/>
    <xf numFmtId="44" fontId="3" fillId="0" borderId="29" xfId="2" applyFont="1" applyBorder="1" applyAlignment="1">
      <alignment shrinkToFit="1"/>
    </xf>
    <xf numFmtId="44" fontId="17" fillId="0" borderId="29" xfId="2" applyFont="1" applyBorder="1" applyAlignment="1">
      <alignment shrinkToFit="1"/>
    </xf>
    <xf numFmtId="9" fontId="3" fillId="6" borderId="31" xfId="0" applyNumberFormat="1" applyFont="1" applyFill="1" applyBorder="1" applyAlignment="1" applyProtection="1">
      <alignment horizontal="center"/>
      <protection locked="0"/>
    </xf>
    <xf numFmtId="168" fontId="3" fillId="0" borderId="31" xfId="1" applyNumberFormat="1" applyFont="1" applyBorder="1"/>
    <xf numFmtId="168" fontId="3" fillId="0" borderId="29" xfId="1" applyNumberFormat="1" applyFont="1" applyBorder="1"/>
    <xf numFmtId="43" fontId="3" fillId="0" borderId="31" xfId="1" applyFont="1" applyBorder="1" applyAlignment="1">
      <alignment shrinkToFit="1"/>
    </xf>
    <xf numFmtId="44" fontId="3" fillId="0" borderId="31" xfId="2" applyFont="1" applyBorder="1" applyAlignment="1">
      <alignment shrinkToFit="1"/>
    </xf>
    <xf numFmtId="44" fontId="3" fillId="0" borderId="32" xfId="2" applyFont="1" applyBorder="1" applyAlignment="1">
      <alignment shrinkToFit="1"/>
    </xf>
    <xf numFmtId="0" fontId="3" fillId="13" borderId="0" xfId="0" applyFont="1" applyFill="1" applyAlignment="1">
      <alignment horizontal="left"/>
    </xf>
    <xf numFmtId="0" fontId="3" fillId="17" borderId="15" xfId="0" applyFont="1" applyFill="1" applyBorder="1" applyAlignment="1" applyProtection="1">
      <alignment horizontal="center"/>
    </xf>
    <xf numFmtId="0" fontId="3" fillId="9" borderId="15" xfId="0" applyFont="1" applyFill="1" applyBorder="1" applyProtection="1">
      <protection locked="0"/>
    </xf>
    <xf numFmtId="10" fontId="3" fillId="6" borderId="15" xfId="0" applyNumberFormat="1" applyFont="1" applyFill="1" applyBorder="1" applyProtection="1">
      <protection locked="0"/>
    </xf>
    <xf numFmtId="0" fontId="3" fillId="18" borderId="15" xfId="0" applyFont="1" applyFill="1" applyBorder="1"/>
    <xf numFmtId="10" fontId="3" fillId="18" borderId="15" xfId="0" applyNumberFormat="1" applyFont="1" applyFill="1" applyBorder="1"/>
    <xf numFmtId="0" fontId="8" fillId="0" borderId="0" xfId="0" applyFont="1"/>
    <xf numFmtId="0" fontId="8" fillId="0" borderId="0" xfId="0" applyFont="1" applyFill="1"/>
    <xf numFmtId="0" fontId="14" fillId="19" borderId="0" xfId="0" applyFont="1" applyFill="1"/>
    <xf numFmtId="0" fontId="14" fillId="19" borderId="0" xfId="0" applyFont="1" applyFill="1" applyAlignment="1">
      <alignment horizontal="center" wrapText="1"/>
    </xf>
    <xf numFmtId="2" fontId="14" fillId="19" borderId="0" xfId="0" applyNumberFormat="1" applyFont="1" applyFill="1" applyAlignment="1">
      <alignment horizontal="center"/>
    </xf>
    <xf numFmtId="0" fontId="14" fillId="19" borderId="0" xfId="0" applyFont="1" applyFill="1" applyAlignment="1">
      <alignment horizontal="left"/>
    </xf>
    <xf numFmtId="0" fontId="14" fillId="19" borderId="8" xfId="0" applyFont="1" applyFill="1" applyBorder="1" applyAlignment="1">
      <alignment horizontal="center"/>
    </xf>
    <xf numFmtId="9" fontId="14" fillId="19" borderId="0" xfId="3" applyFont="1" applyFill="1" applyAlignment="1">
      <alignment horizontal="center"/>
    </xf>
    <xf numFmtId="0" fontId="14" fillId="17" borderId="0" xfId="0" applyFont="1" applyFill="1"/>
    <xf numFmtId="0" fontId="14" fillId="17" borderId="0" xfId="0" applyFont="1" applyFill="1" applyAlignment="1">
      <alignment horizontal="center" wrapText="1"/>
    </xf>
    <xf numFmtId="2" fontId="14" fillId="17" borderId="13" xfId="0" applyNumberFormat="1" applyFont="1" applyFill="1" applyBorder="1" applyAlignment="1">
      <alignment horizontal="center"/>
    </xf>
    <xf numFmtId="0" fontId="14" fillId="17" borderId="0" xfId="0" applyFont="1" applyFill="1" applyAlignment="1">
      <alignment horizontal="left"/>
    </xf>
    <xf numFmtId="0" fontId="14" fillId="17" borderId="0" xfId="0" applyFont="1" applyFill="1" applyAlignment="1">
      <alignment horizontal="center"/>
    </xf>
    <xf numFmtId="9" fontId="14" fillId="17" borderId="1" xfId="3" applyFont="1" applyFill="1" applyBorder="1" applyAlignment="1">
      <alignment horizontal="center"/>
    </xf>
    <xf numFmtId="43" fontId="14" fillId="0" borderId="0" xfId="0" applyNumberFormat="1" applyFont="1" applyAlignment="1">
      <alignment horizontal="center"/>
    </xf>
    <xf numFmtId="9" fontId="14" fillId="0" borderId="0" xfId="0" applyNumberFormat="1" applyFont="1" applyAlignment="1">
      <alignment horizontal="center"/>
    </xf>
    <xf numFmtId="0" fontId="3" fillId="0" borderId="0" xfId="0" applyFont="1" applyFill="1" applyAlignment="1">
      <alignment horizontal="center" wrapText="1"/>
    </xf>
    <xf numFmtId="0" fontId="3" fillId="0" borderId="0" xfId="0" applyFont="1" applyFill="1" applyAlignment="1"/>
    <xf numFmtId="0" fontId="14" fillId="0" borderId="0" xfId="0" applyFont="1" applyAlignment="1"/>
    <xf numFmtId="0" fontId="14" fillId="0" borderId="0" xfId="0" applyFont="1" applyFill="1" applyAlignment="1">
      <alignment horizontal="center"/>
    </xf>
    <xf numFmtId="0" fontId="14" fillId="0" borderId="0" xfId="0" applyFont="1" applyFill="1" applyAlignment="1">
      <alignment horizontal="right"/>
    </xf>
    <xf numFmtId="0" fontId="5" fillId="0" borderId="0" xfId="0" applyFont="1" applyFill="1" applyBorder="1" applyAlignment="1">
      <alignment wrapText="1"/>
    </xf>
    <xf numFmtId="0" fontId="14" fillId="0" borderId="0" xfId="0" applyFont="1" applyFill="1" applyBorder="1" applyAlignment="1">
      <alignment horizontal="center" vertical="justify"/>
    </xf>
    <xf numFmtId="0" fontId="14" fillId="0" borderId="0" xfId="0" applyFont="1" applyFill="1" applyBorder="1" applyProtection="1">
      <protection locked="0"/>
    </xf>
    <xf numFmtId="10" fontId="14" fillId="0" borderId="0" xfId="0" applyNumberFormat="1" applyFont="1" applyFill="1" applyBorder="1" applyProtection="1">
      <protection locked="0"/>
    </xf>
    <xf numFmtId="0" fontId="23" fillId="0" borderId="0" xfId="0" applyFont="1" applyAlignment="1">
      <alignment horizontal="left" vertical="center" indent="7" readingOrder="1"/>
    </xf>
    <xf numFmtId="0" fontId="14" fillId="0" borderId="0" xfId="0" applyFont="1" applyAlignment="1">
      <alignment horizontal="left" wrapText="1"/>
    </xf>
    <xf numFmtId="0" fontId="14" fillId="9" borderId="0" xfId="0" applyFont="1" applyFill="1"/>
    <xf numFmtId="0" fontId="14" fillId="9" borderId="0" xfId="0" applyFont="1" applyFill="1" applyAlignment="1">
      <alignment horizontal="center" wrapText="1"/>
    </xf>
    <xf numFmtId="0" fontId="14" fillId="9" borderId="0" xfId="0" applyFont="1" applyFill="1" applyAlignment="1">
      <alignment horizontal="center"/>
    </xf>
    <xf numFmtId="0" fontId="5" fillId="0" borderId="0" xfId="0" applyFont="1" applyAlignment="1">
      <alignment horizontal="center" vertical="top"/>
    </xf>
    <xf numFmtId="0" fontId="5" fillId="0" borderId="0" xfId="0" applyFont="1" applyAlignment="1">
      <alignment vertical="top"/>
    </xf>
    <xf numFmtId="0" fontId="14" fillId="0" borderId="0" xfId="0" applyFont="1" applyAlignment="1">
      <alignment vertical="top"/>
    </xf>
    <xf numFmtId="0" fontId="14" fillId="0" borderId="0" xfId="0" applyFont="1" applyAlignment="1">
      <alignment horizontal="center" vertical="top"/>
    </xf>
    <xf numFmtId="0" fontId="14" fillId="0" borderId="0" xfId="0" applyFont="1" applyFill="1" applyAlignment="1">
      <alignment vertical="top"/>
    </xf>
    <xf numFmtId="0" fontId="5" fillId="0" borderId="0" xfId="0" applyFont="1" applyAlignment="1">
      <alignment horizontal="center"/>
    </xf>
    <xf numFmtId="0" fontId="18" fillId="0" borderId="0" xfId="0" applyFont="1" applyBorder="1" applyAlignment="1">
      <alignment horizontal="left"/>
    </xf>
    <xf numFmtId="0" fontId="3" fillId="0" borderId="6" xfId="0" applyFont="1" applyFill="1" applyBorder="1" applyAlignment="1">
      <alignment horizontal="center"/>
    </xf>
    <xf numFmtId="0" fontId="3" fillId="0" borderId="0" xfId="0" applyFont="1" applyFill="1" applyAlignment="1">
      <alignment horizontal="right"/>
    </xf>
    <xf numFmtId="164" fontId="3" fillId="0" borderId="0" xfId="0" applyNumberFormat="1" applyFont="1" applyFill="1" applyBorder="1" applyAlignment="1">
      <alignment horizontal="left"/>
    </xf>
    <xf numFmtId="0" fontId="17" fillId="0" borderId="0" xfId="0" applyFont="1" applyAlignment="1">
      <alignment horizontal="right"/>
    </xf>
    <xf numFmtId="14" fontId="8" fillId="5" borderId="6" xfId="0" applyNumberFormat="1" applyFont="1" applyFill="1" applyBorder="1" applyAlignment="1">
      <alignment horizontal="center"/>
    </xf>
    <xf numFmtId="0" fontId="20" fillId="0" borderId="0" xfId="0" applyFont="1" applyAlignment="1"/>
    <xf numFmtId="8" fontId="14" fillId="0" borderId="0" xfId="0" applyNumberFormat="1" applyFont="1" applyFill="1"/>
    <xf numFmtId="0" fontId="14" fillId="0" borderId="0" xfId="0" applyFont="1" applyAlignment="1">
      <alignment horizontal="right"/>
    </xf>
    <xf numFmtId="0" fontId="14" fillId="0" borderId="50" xfId="0" applyFont="1" applyBorder="1" applyAlignment="1">
      <alignment shrinkToFit="1"/>
    </xf>
    <xf numFmtId="0" fontId="12" fillId="0" borderId="0" xfId="0" applyFont="1"/>
    <xf numFmtId="8" fontId="8" fillId="0" borderId="0" xfId="0" applyNumberFormat="1" applyFont="1"/>
    <xf numFmtId="0" fontId="17" fillId="0" borderId="0" xfId="0" applyFont="1"/>
    <xf numFmtId="0" fontId="14" fillId="8" borderId="59" xfId="0" applyFont="1" applyFill="1" applyBorder="1" applyAlignment="1">
      <alignment shrinkToFit="1"/>
    </xf>
    <xf numFmtId="0" fontId="14" fillId="9" borderId="61" xfId="0" applyFont="1" applyFill="1" applyBorder="1" applyAlignment="1" applyProtection="1">
      <alignment horizontal="center" wrapText="1"/>
      <protection locked="0"/>
    </xf>
    <xf numFmtId="44" fontId="14" fillId="8" borderId="55" xfId="2" applyFont="1" applyFill="1" applyBorder="1" applyAlignment="1">
      <alignment horizontal="center"/>
    </xf>
    <xf numFmtId="44" fontId="14" fillId="8" borderId="33" xfId="2" applyFont="1" applyFill="1" applyBorder="1" applyAlignment="1">
      <alignment horizontal="center"/>
    </xf>
    <xf numFmtId="0" fontId="14" fillId="8" borderId="59" xfId="0" applyFont="1" applyFill="1" applyBorder="1"/>
    <xf numFmtId="0" fontId="14" fillId="15" borderId="0" xfId="0" applyFont="1" applyFill="1"/>
    <xf numFmtId="0" fontId="5" fillId="15" borderId="0" xfId="0" applyFont="1" applyFill="1" applyAlignment="1">
      <alignment horizontal="center"/>
    </xf>
    <xf numFmtId="44" fontId="3" fillId="0" borderId="0" xfId="0" applyNumberFormat="1" applyFont="1"/>
    <xf numFmtId="0" fontId="5" fillId="15" borderId="0" xfId="0" applyFont="1" applyFill="1"/>
    <xf numFmtId="44" fontId="14" fillId="15" borderId="0" xfId="2" applyFont="1" applyFill="1" applyAlignment="1">
      <alignment shrinkToFit="1"/>
    </xf>
    <xf numFmtId="0" fontId="5" fillId="20" borderId="0" xfId="0" applyFont="1" applyFill="1" applyAlignment="1">
      <alignment horizontal="center"/>
    </xf>
    <xf numFmtId="8" fontId="5" fillId="0" borderId="0" xfId="0" applyNumberFormat="1" applyFont="1"/>
    <xf numFmtId="0" fontId="14" fillId="0" borderId="0" xfId="0" applyFont="1" applyFill="1" applyAlignment="1">
      <alignment horizontal="left"/>
    </xf>
    <xf numFmtId="8" fontId="5" fillId="0" borderId="0" xfId="0" applyNumberFormat="1" applyFont="1" applyFill="1"/>
    <xf numFmtId="0" fontId="14" fillId="0" borderId="0" xfId="0" applyFont="1" applyAlignment="1">
      <alignment horizontal="left" vertical="center"/>
    </xf>
    <xf numFmtId="0" fontId="18" fillId="0" borderId="0" xfId="0" applyFont="1" applyAlignment="1">
      <alignment wrapText="1"/>
    </xf>
    <xf numFmtId="0" fontId="14" fillId="0" borderId="0" xfId="0" applyFont="1" applyAlignment="1">
      <alignment wrapText="1"/>
    </xf>
    <xf numFmtId="14" fontId="8" fillId="0" borderId="0" xfId="0" applyNumberFormat="1" applyFont="1" applyFill="1" applyBorder="1" applyAlignment="1"/>
    <xf numFmtId="0" fontId="8" fillId="23" borderId="54" xfId="0" applyFont="1" applyFill="1" applyBorder="1" applyAlignment="1">
      <alignment horizontal="center" vertical="center"/>
    </xf>
    <xf numFmtId="0" fontId="8" fillId="23" borderId="62" xfId="0" applyFont="1" applyFill="1" applyBorder="1" applyAlignment="1">
      <alignment horizontal="center" vertical="center"/>
    </xf>
    <xf numFmtId="0" fontId="8" fillId="23" borderId="63" xfId="0" applyFont="1" applyFill="1" applyBorder="1" applyAlignment="1">
      <alignment horizontal="center" vertical="center" wrapText="1"/>
    </xf>
    <xf numFmtId="0" fontId="8" fillId="24" borderId="63" xfId="0" applyFont="1" applyFill="1" applyBorder="1" applyAlignment="1">
      <alignment horizontal="center" vertical="center" wrapText="1"/>
    </xf>
    <xf numFmtId="0" fontId="8" fillId="23" borderId="64" xfId="0" applyFont="1" applyFill="1" applyBorder="1" applyAlignment="1">
      <alignment horizontal="center" vertical="center"/>
    </xf>
    <xf numFmtId="0" fontId="8" fillId="23" borderId="57" xfId="0" applyFont="1" applyFill="1" applyBorder="1" applyAlignment="1">
      <alignment horizontal="center" vertical="center"/>
    </xf>
    <xf numFmtId="0" fontId="8" fillId="23" borderId="51" xfId="0" applyFont="1" applyFill="1" applyBorder="1" applyAlignment="1">
      <alignment horizontal="center" vertical="center"/>
    </xf>
    <xf numFmtId="9" fontId="8" fillId="24" borderId="66" xfId="3" applyFont="1" applyFill="1" applyBorder="1" applyAlignment="1" applyProtection="1">
      <alignment horizontal="center" vertical="center"/>
    </xf>
    <xf numFmtId="9" fontId="8" fillId="23" borderId="50" xfId="0" applyNumberFormat="1" applyFont="1" applyFill="1" applyBorder="1" applyAlignment="1">
      <alignment horizontal="center" vertical="center"/>
    </xf>
    <xf numFmtId="0" fontId="12" fillId="6" borderId="28" xfId="0" applyFont="1" applyFill="1" applyBorder="1" applyAlignment="1" applyProtection="1">
      <alignment wrapText="1"/>
      <protection locked="0"/>
    </xf>
    <xf numFmtId="44" fontId="3" fillId="6" borderId="29" xfId="2" applyFont="1" applyFill="1" applyBorder="1" applyAlignment="1" applyProtection="1">
      <alignment shrinkToFit="1"/>
      <protection locked="0"/>
    </xf>
    <xf numFmtId="44" fontId="3" fillId="0" borderId="67" xfId="2" applyFont="1" applyBorder="1" applyAlignment="1">
      <alignment shrinkToFit="1"/>
    </xf>
    <xf numFmtId="0" fontId="3" fillId="6" borderId="32" xfId="0" applyFont="1" applyFill="1" applyBorder="1" applyAlignment="1" applyProtection="1">
      <alignment horizontal="left" wrapText="1"/>
      <protection locked="0"/>
    </xf>
    <xf numFmtId="0" fontId="12" fillId="6" borderId="68" xfId="0" applyFont="1" applyFill="1" applyBorder="1" applyAlignment="1" applyProtection="1">
      <alignment wrapText="1"/>
      <protection locked="0"/>
    </xf>
    <xf numFmtId="44" fontId="3" fillId="6" borderId="69" xfId="2" applyFont="1" applyFill="1" applyBorder="1" applyAlignment="1" applyProtection="1">
      <alignment shrinkToFit="1"/>
      <protection locked="0"/>
    </xf>
    <xf numFmtId="44" fontId="3" fillId="0" borderId="70" xfId="2" applyFont="1" applyBorder="1" applyAlignment="1">
      <alignment shrinkToFit="1"/>
    </xf>
    <xf numFmtId="0" fontId="3" fillId="6" borderId="60" xfId="0" applyFont="1" applyFill="1" applyBorder="1" applyAlignment="1" applyProtection="1">
      <alignment horizontal="left" wrapText="1"/>
      <protection locked="0"/>
    </xf>
    <xf numFmtId="0" fontId="12" fillId="6" borderId="41" xfId="0" applyFont="1" applyFill="1" applyBorder="1" applyAlignment="1" applyProtection="1">
      <alignment wrapText="1"/>
      <protection locked="0"/>
    </xf>
    <xf numFmtId="44" fontId="3" fillId="0" borderId="33" xfId="2" applyFont="1" applyBorder="1" applyAlignment="1">
      <alignment shrinkToFit="1"/>
    </xf>
    <xf numFmtId="44" fontId="3" fillId="0" borderId="53" xfId="2" applyFont="1" applyBorder="1" applyAlignment="1">
      <alignment shrinkToFit="1"/>
    </xf>
    <xf numFmtId="0" fontId="3" fillId="0" borderId="0" xfId="0" applyFont="1" applyBorder="1" applyAlignment="1">
      <alignment horizontal="left"/>
    </xf>
    <xf numFmtId="0" fontId="3" fillId="0" borderId="0" xfId="0" applyFont="1" applyBorder="1" applyAlignment="1">
      <alignment horizontal="center"/>
    </xf>
    <xf numFmtId="0" fontId="8" fillId="23" borderId="38" xfId="0" applyFont="1" applyFill="1" applyBorder="1" applyAlignment="1">
      <alignment horizontal="center" vertical="center"/>
    </xf>
    <xf numFmtId="0" fontId="8" fillId="23" borderId="53" xfId="0" applyFont="1" applyFill="1" applyBorder="1" applyAlignment="1">
      <alignment horizontal="center" vertical="center"/>
    </xf>
    <xf numFmtId="0" fontId="12" fillId="6" borderId="71" xfId="0" applyFont="1" applyFill="1" applyBorder="1" applyAlignment="1" applyProtection="1">
      <alignment wrapText="1"/>
      <protection locked="0"/>
    </xf>
    <xf numFmtId="44" fontId="3" fillId="6" borderId="37" xfId="2" applyFont="1" applyFill="1" applyBorder="1" applyAlignment="1" applyProtection="1">
      <alignment shrinkToFit="1"/>
      <protection locked="0"/>
    </xf>
    <xf numFmtId="44" fontId="3" fillId="8" borderId="37" xfId="2" applyFont="1" applyFill="1" applyBorder="1" applyAlignment="1">
      <alignment shrinkToFit="1"/>
    </xf>
    <xf numFmtId="44" fontId="3" fillId="0" borderId="37" xfId="2" applyFont="1" applyBorder="1" applyAlignment="1">
      <alignment shrinkToFit="1"/>
    </xf>
    <xf numFmtId="0" fontId="3" fillId="8" borderId="37" xfId="0" applyFont="1" applyFill="1" applyBorder="1"/>
    <xf numFmtId="0" fontId="12" fillId="6" borderId="40" xfId="0" applyFont="1" applyFill="1" applyBorder="1" applyAlignment="1" applyProtection="1">
      <alignment horizontal="left" wrapText="1"/>
      <protection locked="0"/>
    </xf>
    <xf numFmtId="44" fontId="3" fillId="8" borderId="69" xfId="2" applyFont="1" applyFill="1" applyBorder="1" applyAlignment="1">
      <alignment shrinkToFit="1"/>
    </xf>
    <xf numFmtId="44" fontId="3" fillId="0" borderId="69" xfId="2" applyFont="1" applyBorder="1" applyAlignment="1">
      <alignment shrinkToFit="1"/>
    </xf>
    <xf numFmtId="0" fontId="3" fillId="8" borderId="69" xfId="0" applyFont="1" applyFill="1" applyBorder="1"/>
    <xf numFmtId="0" fontId="12" fillId="6" borderId="60" xfId="0" applyFont="1" applyFill="1" applyBorder="1" applyAlignment="1" applyProtection="1">
      <alignment horizontal="left" wrapText="1"/>
      <protection locked="0"/>
    </xf>
    <xf numFmtId="44" fontId="3" fillId="6" borderId="42" xfId="2" applyFont="1" applyFill="1" applyBorder="1" applyAlignment="1" applyProtection="1">
      <alignment shrinkToFit="1"/>
      <protection locked="0"/>
    </xf>
    <xf numFmtId="44" fontId="3" fillId="8" borderId="42" xfId="2" applyFont="1" applyFill="1" applyBorder="1" applyAlignment="1">
      <alignment shrinkToFit="1"/>
    </xf>
    <xf numFmtId="0" fontId="3" fillId="8" borderId="42" xfId="0" applyFont="1" applyFill="1" applyBorder="1"/>
    <xf numFmtId="0" fontId="12" fillId="6" borderId="44" xfId="0" applyFont="1" applyFill="1" applyBorder="1" applyAlignment="1" applyProtection="1">
      <alignment horizontal="left" wrapText="1"/>
      <protection locked="0"/>
    </xf>
    <xf numFmtId="0" fontId="3" fillId="0" borderId="33" xfId="0" applyFont="1" applyBorder="1"/>
    <xf numFmtId="0" fontId="5" fillId="23" borderId="0" xfId="0" applyFont="1" applyFill="1" applyAlignment="1">
      <alignment horizontal="left"/>
    </xf>
    <xf numFmtId="0" fontId="14" fillId="0" borderId="0" xfId="4" applyFont="1" applyAlignment="1">
      <alignment horizontal="left"/>
    </xf>
    <xf numFmtId="0" fontId="8" fillId="0" borderId="0" xfId="0" applyFont="1" applyAlignment="1">
      <alignment horizontal="left"/>
    </xf>
    <xf numFmtId="0" fontId="25" fillId="0" borderId="0" xfId="0" applyFont="1" applyBorder="1"/>
    <xf numFmtId="43" fontId="3" fillId="0" borderId="0" xfId="0" applyNumberFormat="1" applyFont="1" applyBorder="1"/>
    <xf numFmtId="44" fontId="8" fillId="0" borderId="0" xfId="2" applyFont="1" applyBorder="1"/>
    <xf numFmtId="0" fontId="8" fillId="0" borderId="0" xfId="0" applyFont="1" applyFill="1" applyBorder="1" applyAlignment="1">
      <alignment horizontal="center"/>
    </xf>
    <xf numFmtId="44" fontId="3" fillId="9" borderId="73" xfId="2" applyFont="1" applyFill="1" applyBorder="1" applyAlignment="1" applyProtection="1">
      <alignment shrinkToFit="1"/>
      <protection locked="0"/>
    </xf>
    <xf numFmtId="44" fontId="3" fillId="0" borderId="36" xfId="2" applyFont="1" applyBorder="1" applyAlignment="1">
      <alignment shrinkToFit="1"/>
    </xf>
    <xf numFmtId="0" fontId="3" fillId="6" borderId="40" xfId="0" applyFont="1" applyFill="1" applyBorder="1" applyAlignment="1" applyProtection="1">
      <alignment vertical="top" wrapText="1"/>
      <protection locked="0"/>
    </xf>
    <xf numFmtId="44" fontId="3" fillId="9" borderId="74" xfId="2" applyFont="1" applyFill="1" applyBorder="1" applyAlignment="1" applyProtection="1">
      <alignment shrinkToFit="1"/>
      <protection locked="0"/>
    </xf>
    <xf numFmtId="0" fontId="3" fillId="6" borderId="60" xfId="0" applyFont="1" applyFill="1" applyBorder="1" applyAlignment="1" applyProtection="1">
      <alignment vertical="top" wrapText="1"/>
      <protection locked="0"/>
    </xf>
    <xf numFmtId="0" fontId="3" fillId="6" borderId="44" xfId="0" applyFont="1" applyFill="1" applyBorder="1" applyAlignment="1" applyProtection="1">
      <alignment horizontal="center" vertical="top" wrapText="1"/>
      <protection locked="0"/>
    </xf>
    <xf numFmtId="0" fontId="3" fillId="0" borderId="50" xfId="0" applyFont="1" applyBorder="1"/>
    <xf numFmtId="43" fontId="3" fillId="0" borderId="0" xfId="0" applyNumberFormat="1" applyFont="1"/>
    <xf numFmtId="0" fontId="8" fillId="27" borderId="0" xfId="0" applyFont="1" applyFill="1" applyAlignment="1"/>
    <xf numFmtId="0" fontId="9" fillId="0" borderId="0" xfId="0" applyFont="1" applyFill="1" applyAlignment="1"/>
    <xf numFmtId="0" fontId="8" fillId="0" borderId="0" xfId="0" applyFont="1" applyFill="1" applyAlignment="1"/>
    <xf numFmtId="0" fontId="3" fillId="0" borderId="0" xfId="4" applyFont="1" applyAlignment="1">
      <alignment horizontal="left"/>
    </xf>
    <xf numFmtId="44" fontId="3" fillId="9" borderId="61" xfId="2" applyFont="1" applyFill="1" applyBorder="1" applyAlignment="1" applyProtection="1">
      <alignment shrinkToFit="1"/>
      <protection locked="0"/>
    </xf>
    <xf numFmtId="170" fontId="14" fillId="15" borderId="0" xfId="2" applyNumberFormat="1" applyFont="1" applyFill="1" applyAlignment="1">
      <alignment horizontal="center" shrinkToFit="1"/>
    </xf>
    <xf numFmtId="0" fontId="3" fillId="0" borderId="0" xfId="0" applyNumberFormat="1" applyFont="1" applyAlignment="1">
      <alignment wrapText="1"/>
    </xf>
    <xf numFmtId="0" fontId="5" fillId="25" borderId="0" xfId="4" applyFont="1" applyFill="1" applyAlignment="1">
      <alignment horizontal="left"/>
    </xf>
    <xf numFmtId="0" fontId="14" fillId="25" borderId="0" xfId="4" applyFont="1" applyFill="1" applyAlignment="1">
      <alignment horizontal="left"/>
    </xf>
    <xf numFmtId="0" fontId="14" fillId="25" borderId="0" xfId="4" applyFont="1" applyFill="1"/>
    <xf numFmtId="0" fontId="14" fillId="0" borderId="0" xfId="4" applyFont="1"/>
    <xf numFmtId="0" fontId="14" fillId="0" borderId="0" xfId="4" applyFont="1" applyAlignment="1">
      <alignment wrapText="1"/>
    </xf>
    <xf numFmtId="0" fontId="14" fillId="0" borderId="0" xfId="4" applyFont="1" applyAlignment="1">
      <alignment horizontal="left" wrapText="1"/>
    </xf>
    <xf numFmtId="0" fontId="5" fillId="0" borderId="0" xfId="4" applyFont="1" applyAlignment="1">
      <alignment horizontal="right"/>
    </xf>
    <xf numFmtId="0" fontId="5" fillId="0" borderId="0" xfId="4" applyFont="1" applyAlignment="1">
      <alignment horizontal="right" vertical="center"/>
    </xf>
    <xf numFmtId="0" fontId="14" fillId="0" borderId="0" xfId="4" applyFont="1" applyAlignment="1">
      <alignment horizontal="right"/>
    </xf>
    <xf numFmtId="0" fontId="5" fillId="0" borderId="0" xfId="4" applyFont="1"/>
    <xf numFmtId="0" fontId="3" fillId="0" borderId="0" xfId="0" applyFont="1" applyFill="1" applyBorder="1" applyAlignment="1">
      <alignment horizontal="right"/>
    </xf>
    <xf numFmtId="0" fontId="8" fillId="27" borderId="0" xfId="0" applyFont="1" applyFill="1"/>
    <xf numFmtId="0" fontId="5" fillId="27" borderId="0" xfId="0" applyFont="1" applyFill="1"/>
    <xf numFmtId="0" fontId="14" fillId="27" borderId="0" xfId="0" applyFont="1" applyFill="1"/>
    <xf numFmtId="0" fontId="8" fillId="28" borderId="54" xfId="0" applyFont="1" applyFill="1" applyBorder="1" applyAlignment="1">
      <alignment horizontal="center"/>
    </xf>
    <xf numFmtId="0" fontId="8" fillId="28" borderId="38" xfId="0" applyFont="1" applyFill="1" applyBorder="1" applyAlignment="1">
      <alignment horizontal="center"/>
    </xf>
    <xf numFmtId="0" fontId="8" fillId="0" borderId="38" xfId="0" applyFont="1" applyFill="1" applyBorder="1" applyAlignment="1">
      <alignment horizontal="center"/>
    </xf>
    <xf numFmtId="0" fontId="8" fillId="28" borderId="57" xfId="0" applyFont="1" applyFill="1" applyBorder="1" applyAlignment="1">
      <alignment horizontal="center"/>
    </xf>
    <xf numFmtId="0" fontId="8" fillId="28" borderId="53" xfId="0" applyFont="1" applyFill="1" applyBorder="1" applyAlignment="1">
      <alignment horizontal="center"/>
    </xf>
    <xf numFmtId="0" fontId="8" fillId="0" borderId="53" xfId="0" applyFont="1" applyFill="1" applyBorder="1" applyAlignment="1">
      <alignment horizontal="center"/>
    </xf>
    <xf numFmtId="9" fontId="8" fillId="0" borderId="53" xfId="0" applyNumberFormat="1" applyFont="1" applyFill="1" applyBorder="1" applyAlignment="1">
      <alignment horizontal="center"/>
    </xf>
    <xf numFmtId="0" fontId="12" fillId="6" borderId="54" xfId="0" applyFont="1" applyFill="1" applyBorder="1" applyAlignment="1" applyProtection="1">
      <alignment wrapText="1"/>
      <protection locked="0"/>
    </xf>
    <xf numFmtId="0" fontId="3" fillId="6" borderId="37" xfId="0" applyFont="1" applyFill="1" applyBorder="1" applyAlignment="1" applyProtection="1">
      <alignment shrinkToFit="1"/>
      <protection locked="0"/>
    </xf>
    <xf numFmtId="9" fontId="3" fillId="6" borderId="37" xfId="0" applyNumberFormat="1" applyFont="1" applyFill="1" applyBorder="1" applyAlignment="1" applyProtection="1">
      <alignment shrinkToFit="1"/>
      <protection locked="0"/>
    </xf>
    <xf numFmtId="44" fontId="3" fillId="0" borderId="39" xfId="2" applyFont="1" applyFill="1" applyBorder="1" applyAlignment="1">
      <alignment shrinkToFit="1"/>
    </xf>
    <xf numFmtId="44" fontId="3" fillId="0" borderId="39" xfId="2" applyFont="1" applyBorder="1" applyAlignment="1">
      <alignment shrinkToFit="1"/>
    </xf>
    <xf numFmtId="0" fontId="8" fillId="0" borderId="0" xfId="0" applyFont="1" applyFill="1" applyAlignment="1">
      <alignment horizontal="left"/>
    </xf>
    <xf numFmtId="0" fontId="8" fillId="0" borderId="0" xfId="0" applyFont="1" applyFill="1" applyAlignment="1">
      <alignment horizontal="center"/>
    </xf>
    <xf numFmtId="9" fontId="8" fillId="28" borderId="53" xfId="0" applyNumberFormat="1" applyFont="1" applyFill="1" applyBorder="1" applyAlignment="1">
      <alignment horizontal="center"/>
    </xf>
    <xf numFmtId="44" fontId="3" fillId="0" borderId="37" xfId="2" applyFont="1" applyFill="1" applyBorder="1" applyAlignment="1" applyProtection="1">
      <alignment shrinkToFit="1"/>
    </xf>
    <xf numFmtId="10" fontId="3" fillId="0" borderId="37" xfId="3" applyNumberFormat="1" applyFont="1" applyFill="1" applyBorder="1" applyAlignment="1" applyProtection="1">
      <alignment horizontal="center" shrinkToFit="1"/>
    </xf>
    <xf numFmtId="0" fontId="14" fillId="0" borderId="0" xfId="0" applyFont="1" applyFill="1" applyAlignment="1"/>
    <xf numFmtId="0" fontId="26" fillId="0" borderId="0" xfId="4" applyFont="1"/>
    <xf numFmtId="0" fontId="26" fillId="0" borderId="0" xfId="0" applyFont="1" applyFill="1"/>
    <xf numFmtId="0" fontId="3" fillId="0" borderId="0" xfId="0" applyFont="1" applyAlignment="1">
      <alignment horizontal="left" wrapText="1"/>
    </xf>
    <xf numFmtId="0" fontId="8" fillId="29" borderId="0" xfId="0" applyFont="1" applyFill="1"/>
    <xf numFmtId="0" fontId="3" fillId="29" borderId="0" xfId="0" applyFont="1" applyFill="1"/>
    <xf numFmtId="0" fontId="8" fillId="6" borderId="38" xfId="0" applyFont="1" applyFill="1" applyBorder="1" applyAlignment="1">
      <alignment horizontal="center"/>
    </xf>
    <xf numFmtId="0" fontId="8" fillId="30" borderId="38" xfId="0" applyFont="1" applyFill="1" applyBorder="1" applyAlignment="1">
      <alignment horizontal="center"/>
    </xf>
    <xf numFmtId="0" fontId="8" fillId="6" borderId="65" xfId="0" applyFont="1" applyFill="1" applyBorder="1" applyAlignment="1">
      <alignment horizontal="center" vertical="justify"/>
    </xf>
    <xf numFmtId="0" fontId="8" fillId="6" borderId="53" xfId="0" applyFont="1" applyFill="1" applyBorder="1" applyAlignment="1">
      <alignment horizontal="center"/>
    </xf>
    <xf numFmtId="9" fontId="8" fillId="30" borderId="53" xfId="0" applyNumberFormat="1" applyFont="1" applyFill="1" applyBorder="1" applyAlignment="1">
      <alignment horizontal="center"/>
    </xf>
    <xf numFmtId="0" fontId="8" fillId="6" borderId="52" xfId="0" applyFont="1" applyFill="1" applyBorder="1" applyAlignment="1">
      <alignment vertical="justify"/>
    </xf>
    <xf numFmtId="0" fontId="3" fillId="9" borderId="71" xfId="0" applyFont="1" applyFill="1" applyBorder="1" applyProtection="1">
      <protection locked="0"/>
    </xf>
    <xf numFmtId="44" fontId="3" fillId="9" borderId="37" xfId="2" applyFont="1" applyFill="1" applyBorder="1" applyAlignment="1" applyProtection="1">
      <alignment shrinkToFit="1"/>
      <protection locked="0"/>
    </xf>
    <xf numFmtId="44" fontId="3" fillId="0" borderId="38" xfId="2" applyFont="1" applyBorder="1" applyAlignment="1">
      <alignment shrinkToFit="1"/>
    </xf>
    <xf numFmtId="0" fontId="12" fillId="6" borderId="40" xfId="0" applyFont="1" applyFill="1" applyBorder="1" applyAlignment="1" applyProtection="1">
      <alignment wrapText="1"/>
      <protection locked="0"/>
    </xf>
    <xf numFmtId="0" fontId="3" fillId="9" borderId="68" xfId="0" applyFont="1" applyFill="1" applyBorder="1" applyProtection="1">
      <protection locked="0"/>
    </xf>
    <xf numFmtId="44" fontId="3" fillId="9" borderId="69" xfId="2" applyFont="1" applyFill="1" applyBorder="1" applyAlignment="1" applyProtection="1">
      <alignment shrinkToFit="1"/>
      <protection locked="0"/>
    </xf>
    <xf numFmtId="0" fontId="12" fillId="6" borderId="60" xfId="0" applyFont="1" applyFill="1" applyBorder="1" applyAlignment="1" applyProtection="1">
      <alignment wrapText="1"/>
      <protection locked="0"/>
    </xf>
    <xf numFmtId="0" fontId="12" fillId="9" borderId="68" xfId="0" applyFont="1" applyFill="1" applyBorder="1" applyAlignment="1" applyProtection="1">
      <alignment wrapText="1"/>
      <protection locked="0"/>
    </xf>
    <xf numFmtId="0" fontId="12" fillId="9" borderId="60" xfId="0" applyFont="1" applyFill="1" applyBorder="1" applyAlignment="1" applyProtection="1">
      <alignment wrapText="1"/>
      <protection locked="0"/>
    </xf>
    <xf numFmtId="44" fontId="3" fillId="0" borderId="33" xfId="2" applyFont="1" applyBorder="1"/>
    <xf numFmtId="0" fontId="8" fillId="32" borderId="0" xfId="0" applyFont="1" applyFill="1"/>
    <xf numFmtId="0" fontId="8" fillId="30" borderId="53" xfId="0" applyFont="1" applyFill="1" applyBorder="1" applyAlignment="1">
      <alignment horizontal="center"/>
    </xf>
    <xf numFmtId="44" fontId="3" fillId="6" borderId="69" xfId="2" applyFont="1" applyFill="1" applyBorder="1" applyProtection="1">
      <protection locked="0"/>
    </xf>
    <xf numFmtId="43" fontId="3" fillId="33" borderId="69" xfId="1" applyFont="1" applyFill="1" applyBorder="1"/>
    <xf numFmtId="0" fontId="12" fillId="6" borderId="60" xfId="0" applyFont="1" applyFill="1" applyBorder="1" applyAlignment="1" applyProtection="1">
      <alignment vertical="top" wrapText="1"/>
      <protection locked="0"/>
    </xf>
    <xf numFmtId="0" fontId="12" fillId="6" borderId="68" xfId="0" applyFont="1" applyFill="1" applyBorder="1" applyAlignment="1" applyProtection="1">
      <alignment horizontal="left" vertical="center" wrapText="1"/>
      <protection locked="0"/>
    </xf>
    <xf numFmtId="44" fontId="3" fillId="6" borderId="69" xfId="2" applyFont="1" applyFill="1" applyBorder="1" applyAlignment="1" applyProtection="1">
      <alignment horizontal="right" vertical="center"/>
      <protection locked="0"/>
    </xf>
    <xf numFmtId="44" fontId="3" fillId="6" borderId="37" xfId="2" applyFont="1" applyFill="1" applyBorder="1" applyProtection="1">
      <protection locked="0"/>
    </xf>
    <xf numFmtId="44" fontId="3" fillId="0" borderId="69" xfId="2" applyFont="1" applyFill="1" applyBorder="1" applyAlignment="1">
      <alignment shrinkToFit="1"/>
    </xf>
    <xf numFmtId="0" fontId="12" fillId="6" borderId="40" xfId="0" applyFont="1" applyFill="1" applyBorder="1" applyAlignment="1" applyProtection="1">
      <alignment vertical="top" wrapText="1"/>
      <protection locked="0"/>
    </xf>
    <xf numFmtId="44" fontId="3" fillId="7" borderId="37" xfId="2" applyFont="1" applyFill="1" applyBorder="1" applyProtection="1"/>
    <xf numFmtId="0" fontId="12" fillId="6" borderId="40" xfId="0" applyFont="1" applyFill="1" applyBorder="1" applyAlignment="1" applyProtection="1">
      <alignment horizontal="left" vertical="top" wrapText="1"/>
      <protection locked="0"/>
    </xf>
    <xf numFmtId="44" fontId="3" fillId="7" borderId="69" xfId="2" applyFont="1" applyFill="1" applyBorder="1" applyProtection="1"/>
    <xf numFmtId="0" fontId="12" fillId="6" borderId="44" xfId="0" applyFont="1" applyFill="1" applyBorder="1" applyAlignment="1" applyProtection="1">
      <alignment horizontal="left" vertical="top" wrapText="1"/>
      <protection locked="0"/>
    </xf>
    <xf numFmtId="0" fontId="12" fillId="6" borderId="60" xfId="0" applyFont="1" applyFill="1" applyBorder="1" applyAlignment="1" applyProtection="1">
      <alignment horizontal="left" vertical="top" wrapText="1"/>
      <protection locked="0"/>
    </xf>
    <xf numFmtId="0" fontId="12" fillId="6" borderId="32" xfId="0" applyFont="1" applyFill="1" applyBorder="1" applyAlignment="1" applyProtection="1">
      <alignment horizontal="left" vertical="top" wrapText="1"/>
      <protection locked="0"/>
    </xf>
    <xf numFmtId="0" fontId="12" fillId="6" borderId="6" xfId="0" applyFont="1" applyFill="1" applyBorder="1" applyAlignment="1">
      <alignment horizontal="center"/>
    </xf>
    <xf numFmtId="0" fontId="12" fillId="0" borderId="6" xfId="0" applyFont="1" applyFill="1" applyBorder="1"/>
    <xf numFmtId="0" fontId="3" fillId="0" borderId="0" xfId="0" applyFont="1" applyAlignment="1">
      <alignment horizontal="right"/>
    </xf>
    <xf numFmtId="0" fontId="3" fillId="6" borderId="38" xfId="0" applyFont="1" applyFill="1" applyBorder="1" applyAlignment="1" applyProtection="1">
      <alignment shrinkToFit="1"/>
      <protection locked="0"/>
    </xf>
    <xf numFmtId="44" fontId="3" fillId="6" borderId="38" xfId="2" applyFont="1" applyFill="1" applyBorder="1" applyAlignment="1" applyProtection="1">
      <alignment shrinkToFit="1"/>
      <protection locked="0"/>
    </xf>
    <xf numFmtId="44" fontId="3" fillId="0" borderId="62" xfId="2" applyFont="1" applyBorder="1" applyAlignment="1">
      <alignment shrinkToFit="1"/>
    </xf>
    <xf numFmtId="0" fontId="3" fillId="8" borderId="62" xfId="0" applyFont="1" applyFill="1" applyBorder="1"/>
    <xf numFmtId="0" fontId="12" fillId="6" borderId="48" xfId="0" applyFont="1" applyFill="1" applyBorder="1" applyAlignment="1" applyProtection="1">
      <alignment horizontal="left" wrapText="1"/>
      <protection locked="0"/>
    </xf>
    <xf numFmtId="0" fontId="3" fillId="6" borderId="30" xfId="0" applyFont="1" applyFill="1" applyBorder="1" applyAlignment="1" applyProtection="1">
      <alignment horizontal="left" shrinkToFit="1"/>
      <protection locked="0"/>
    </xf>
    <xf numFmtId="44" fontId="3" fillId="6" borderId="30" xfId="2" applyFont="1" applyFill="1" applyBorder="1" applyAlignment="1" applyProtection="1">
      <alignment horizontal="left" shrinkToFit="1"/>
      <protection locked="0"/>
    </xf>
    <xf numFmtId="44" fontId="3" fillId="0" borderId="30" xfId="2" applyFont="1" applyBorder="1" applyAlignment="1">
      <alignment shrinkToFit="1"/>
    </xf>
    <xf numFmtId="44" fontId="3" fillId="0" borderId="59" xfId="2" applyFont="1" applyBorder="1" applyAlignment="1">
      <alignment shrinkToFit="1"/>
    </xf>
    <xf numFmtId="0" fontId="3" fillId="8" borderId="59" xfId="0" applyFont="1" applyFill="1" applyBorder="1"/>
    <xf numFmtId="0" fontId="12" fillId="6" borderId="48" xfId="0" applyFont="1" applyFill="1" applyBorder="1" applyAlignment="1" applyProtection="1">
      <alignment wrapText="1"/>
      <protection locked="0"/>
    </xf>
    <xf numFmtId="0" fontId="3" fillId="6" borderId="30" xfId="0" applyFont="1" applyFill="1" applyBorder="1" applyAlignment="1" applyProtection="1">
      <alignment shrinkToFit="1"/>
      <protection locked="0"/>
    </xf>
    <xf numFmtId="44" fontId="3" fillId="6" borderId="30" xfId="2" applyFont="1" applyFill="1" applyBorder="1" applyAlignment="1" applyProtection="1">
      <alignment shrinkToFit="1"/>
      <protection locked="0"/>
    </xf>
    <xf numFmtId="0" fontId="12" fillId="6" borderId="54" xfId="0" applyFont="1" applyFill="1" applyBorder="1" applyAlignment="1" applyProtection="1">
      <alignment horizontal="left" wrapText="1"/>
      <protection locked="0"/>
    </xf>
    <xf numFmtId="44" fontId="3" fillId="6" borderId="38" xfId="2" applyFont="1" applyFill="1" applyBorder="1" applyAlignment="1" applyProtection="1">
      <alignment horizontal="left" shrinkToFit="1"/>
      <protection locked="0"/>
    </xf>
    <xf numFmtId="0" fontId="3" fillId="6" borderId="38" xfId="0" applyFont="1" applyFill="1" applyBorder="1" applyAlignment="1" applyProtection="1">
      <alignment horizontal="left" shrinkToFit="1"/>
      <protection locked="0"/>
    </xf>
    <xf numFmtId="0" fontId="3" fillId="8" borderId="62" xfId="0" applyFont="1" applyFill="1" applyBorder="1" applyAlignment="1">
      <alignment shrinkToFit="1"/>
    </xf>
    <xf numFmtId="0" fontId="12" fillId="6" borderId="48" xfId="0" applyFont="1" applyFill="1" applyBorder="1" applyAlignment="1" applyProtection="1">
      <alignment horizontal="left" vertical="top" wrapText="1"/>
      <protection locked="0"/>
    </xf>
    <xf numFmtId="44" fontId="3" fillId="6" borderId="30" xfId="2" applyFont="1" applyFill="1" applyBorder="1" applyAlignment="1" applyProtection="1">
      <alignment horizontal="left" vertical="top" shrinkToFit="1"/>
      <protection locked="0"/>
    </xf>
    <xf numFmtId="9" fontId="3" fillId="6" borderId="30" xfId="0" applyNumberFormat="1" applyFont="1" applyFill="1" applyBorder="1" applyAlignment="1" applyProtection="1">
      <alignment horizontal="center" vertical="top" shrinkToFit="1"/>
      <protection locked="0"/>
    </xf>
    <xf numFmtId="0" fontId="3" fillId="6" borderId="30" xfId="0" applyFont="1" applyFill="1" applyBorder="1" applyAlignment="1" applyProtection="1">
      <alignment horizontal="left" vertical="top" shrinkToFit="1"/>
      <protection locked="0"/>
    </xf>
    <xf numFmtId="0" fontId="3" fillId="8" borderId="59" xfId="0" applyFont="1" applyFill="1" applyBorder="1" applyAlignment="1">
      <alignment shrinkToFit="1"/>
    </xf>
    <xf numFmtId="0" fontId="12" fillId="6" borderId="54" xfId="0" applyFont="1" applyFill="1" applyBorder="1" applyAlignment="1" applyProtection="1">
      <alignment horizontal="left" vertical="top" wrapText="1"/>
      <protection locked="0"/>
    </xf>
    <xf numFmtId="44" fontId="3" fillId="6" borderId="38" xfId="2" applyFont="1" applyFill="1" applyBorder="1" applyAlignment="1" applyProtection="1">
      <alignment horizontal="left" vertical="top" shrinkToFit="1"/>
      <protection locked="0"/>
    </xf>
    <xf numFmtId="9" fontId="3" fillId="6" borderId="38" xfId="0" applyNumberFormat="1" applyFont="1" applyFill="1" applyBorder="1" applyAlignment="1" applyProtection="1">
      <alignment horizontal="left" vertical="top" shrinkToFit="1"/>
      <protection locked="0"/>
    </xf>
    <xf numFmtId="0" fontId="3" fillId="6" borderId="38" xfId="0" applyFont="1" applyFill="1" applyBorder="1" applyAlignment="1" applyProtection="1">
      <alignment horizontal="left" vertical="top" shrinkToFit="1"/>
      <protection locked="0"/>
    </xf>
    <xf numFmtId="0" fontId="8" fillId="34" borderId="98" xfId="0" applyFont="1" applyFill="1" applyBorder="1" applyAlignment="1">
      <alignment horizontal="center" vertical="justify" wrapText="1"/>
    </xf>
    <xf numFmtId="0" fontId="8" fillId="34" borderId="98" xfId="0" applyFont="1" applyFill="1" applyBorder="1" applyAlignment="1">
      <alignment horizontal="center" wrapText="1"/>
    </xf>
    <xf numFmtId="0" fontId="3" fillId="0" borderId="0" xfId="0" applyFont="1" applyAlignment="1">
      <alignment horizontal="center" vertical="center"/>
    </xf>
    <xf numFmtId="0" fontId="12" fillId="6" borderId="54" xfId="0"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shrinkToFit="1"/>
      <protection locked="0"/>
    </xf>
    <xf numFmtId="44" fontId="3" fillId="6" borderId="38" xfId="2" applyFont="1" applyFill="1" applyBorder="1" applyAlignment="1" applyProtection="1">
      <alignment horizontal="center" vertical="center" shrinkToFit="1"/>
      <protection locked="0"/>
    </xf>
    <xf numFmtId="44" fontId="3" fillId="0" borderId="38" xfId="2" applyFont="1" applyBorder="1" applyAlignment="1">
      <alignment horizontal="center" vertical="center" shrinkToFit="1"/>
    </xf>
    <xf numFmtId="9" fontId="3" fillId="6" borderId="38" xfId="0" applyNumberFormat="1" applyFont="1" applyFill="1" applyBorder="1" applyAlignment="1" applyProtection="1">
      <alignment horizontal="center" vertical="center" shrinkToFit="1"/>
      <protection locked="0"/>
    </xf>
    <xf numFmtId="44" fontId="3" fillId="0" borderId="62" xfId="2" applyFont="1" applyBorder="1" applyAlignment="1">
      <alignment horizontal="center" vertical="center" shrinkToFit="1"/>
    </xf>
    <xf numFmtId="44" fontId="3" fillId="0" borderId="62" xfId="2" applyFont="1" applyFill="1" applyBorder="1" applyAlignment="1">
      <alignment horizontal="center" vertical="center" shrinkToFit="1"/>
    </xf>
    <xf numFmtId="0" fontId="3" fillId="15" borderId="0" xfId="0" applyFont="1" applyFill="1"/>
    <xf numFmtId="0" fontId="3" fillId="12" borderId="15" xfId="0" applyFont="1" applyFill="1" applyBorder="1" applyProtection="1"/>
    <xf numFmtId="0" fontId="3" fillId="19" borderId="15" xfId="0" applyNumberFormat="1" applyFont="1" applyFill="1" applyBorder="1"/>
    <xf numFmtId="44" fontId="3" fillId="19" borderId="15" xfId="0" applyNumberFormat="1" applyFont="1" applyFill="1" applyBorder="1"/>
    <xf numFmtId="37" fontId="3" fillId="19" borderId="15" xfId="0" applyNumberFormat="1" applyFont="1" applyFill="1" applyBorder="1"/>
    <xf numFmtId="0" fontId="12" fillId="6" borderId="69" xfId="0" applyFont="1" applyFill="1" applyBorder="1" applyAlignment="1" applyProtection="1">
      <alignment wrapText="1"/>
      <protection locked="0"/>
    </xf>
    <xf numFmtId="171" fontId="3" fillId="0" borderId="69" xfId="1" applyNumberFormat="1" applyFont="1" applyFill="1" applyBorder="1" applyAlignment="1" applyProtection="1">
      <alignment shrinkToFit="1"/>
    </xf>
    <xf numFmtId="0" fontId="12" fillId="6" borderId="69" xfId="0" applyFont="1" applyFill="1" applyBorder="1" applyAlignment="1" applyProtection="1">
      <alignment shrinkToFit="1"/>
      <protection locked="0"/>
    </xf>
    <xf numFmtId="44" fontId="3" fillId="9" borderId="100" xfId="2" applyFont="1" applyFill="1" applyBorder="1" applyAlignment="1" applyProtection="1">
      <alignment shrinkToFit="1"/>
      <protection locked="0"/>
    </xf>
    <xf numFmtId="44" fontId="3" fillId="0" borderId="90" xfId="2" applyFont="1" applyBorder="1" applyAlignment="1">
      <alignment shrinkToFit="1"/>
    </xf>
    <xf numFmtId="171" fontId="3" fillId="0" borderId="0" xfId="1" applyNumberFormat="1" applyFont="1"/>
    <xf numFmtId="0" fontId="12" fillId="6" borderId="72" xfId="0" applyFont="1" applyFill="1" applyBorder="1" applyAlignment="1" applyProtection="1">
      <alignment shrinkToFit="1"/>
      <protection locked="0"/>
    </xf>
    <xf numFmtId="0" fontId="12" fillId="6" borderId="42" xfId="0" applyFont="1" applyFill="1" applyBorder="1" applyAlignment="1" applyProtection="1">
      <alignment wrapText="1"/>
      <protection locked="0"/>
    </xf>
    <xf numFmtId="171" fontId="3" fillId="0" borderId="42" xfId="1" applyNumberFormat="1" applyFont="1" applyFill="1" applyBorder="1" applyAlignment="1" applyProtection="1">
      <alignment shrinkToFit="1"/>
    </xf>
    <xf numFmtId="0" fontId="12" fillId="6" borderId="42" xfId="0" applyFont="1" applyFill="1" applyBorder="1" applyAlignment="1" applyProtection="1">
      <alignment shrinkToFit="1"/>
      <protection locked="0"/>
    </xf>
    <xf numFmtId="0" fontId="12" fillId="6" borderId="43" xfId="0" applyFont="1" applyFill="1" applyBorder="1" applyAlignment="1" applyProtection="1">
      <alignment shrinkToFit="1"/>
      <protection locked="0"/>
    </xf>
    <xf numFmtId="44" fontId="3" fillId="9" borderId="101" xfId="2" applyFont="1" applyFill="1" applyBorder="1" applyAlignment="1" applyProtection="1">
      <alignment shrinkToFit="1"/>
      <protection locked="0"/>
    </xf>
    <xf numFmtId="44" fontId="3" fillId="0" borderId="96" xfId="2" applyFont="1" applyBorder="1" applyAlignment="1">
      <alignment shrinkToFit="1"/>
    </xf>
    <xf numFmtId="0" fontId="3" fillId="0" borderId="0" xfId="0" applyFont="1" applyAlignment="1">
      <alignment shrinkToFit="1"/>
    </xf>
    <xf numFmtId="0" fontId="27" fillId="0" borderId="0" xfId="0" applyFont="1" applyAlignment="1">
      <alignment shrinkToFit="1"/>
    </xf>
    <xf numFmtId="44" fontId="3" fillId="0" borderId="0" xfId="2" applyFont="1" applyAlignment="1">
      <alignment shrinkToFit="1"/>
    </xf>
    <xf numFmtId="0" fontId="27" fillId="0" borderId="0" xfId="0" applyFont="1" applyAlignment="1">
      <alignment horizontal="right"/>
    </xf>
    <xf numFmtId="0" fontId="14" fillId="0" borderId="0" xfId="0" applyFont="1" applyAlignment="1" applyProtection="1">
      <alignment horizontal="right"/>
    </xf>
    <xf numFmtId="0" fontId="12" fillId="0" borderId="0" xfId="0" applyFont="1" applyProtection="1"/>
    <xf numFmtId="0" fontId="12" fillId="0" borderId="80" xfId="0" applyFont="1" applyBorder="1" applyAlignment="1" applyProtection="1">
      <alignment horizontal="center" vertical="center" wrapText="1"/>
    </xf>
    <xf numFmtId="0" fontId="12" fillId="0" borderId="80"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28" fillId="0" borderId="0" xfId="0" applyFont="1" applyBorder="1" applyProtection="1"/>
    <xf numFmtId="0" fontId="12" fillId="19" borderId="85" xfId="0" applyFont="1" applyFill="1" applyBorder="1" applyAlignment="1" applyProtection="1">
      <alignment wrapText="1"/>
    </xf>
    <xf numFmtId="171" fontId="3" fillId="19" borderId="85" xfId="1" applyNumberFormat="1" applyFont="1" applyFill="1" applyBorder="1" applyAlignment="1" applyProtection="1">
      <alignment shrinkToFit="1"/>
    </xf>
    <xf numFmtId="0" fontId="12" fillId="19" borderId="85" xfId="0" applyFont="1" applyFill="1" applyBorder="1" applyAlignment="1" applyProtection="1">
      <alignment shrinkToFit="1"/>
    </xf>
    <xf numFmtId="44" fontId="3" fillId="19" borderId="102" xfId="2" applyFont="1" applyFill="1" applyBorder="1" applyAlignment="1" applyProtection="1">
      <alignment shrinkToFit="1"/>
    </xf>
    <xf numFmtId="44" fontId="3" fillId="19" borderId="21" xfId="2" applyFont="1" applyFill="1" applyBorder="1" applyAlignment="1" applyProtection="1">
      <alignment shrinkToFit="1"/>
    </xf>
    <xf numFmtId="44" fontId="3" fillId="19" borderId="102" xfId="2" applyFont="1" applyFill="1" applyBorder="1" applyAlignment="1" applyProtection="1">
      <alignment horizontal="center" shrinkToFit="1"/>
    </xf>
    <xf numFmtId="43" fontId="3" fillId="0" borderId="0" xfId="0" applyNumberFormat="1" applyFont="1" applyProtection="1"/>
    <xf numFmtId="171" fontId="3" fillId="0" borderId="0" xfId="1" applyNumberFormat="1" applyFont="1" applyProtection="1"/>
    <xf numFmtId="44" fontId="3" fillId="19" borderId="103" xfId="2" applyFont="1" applyFill="1" applyBorder="1" applyAlignment="1" applyProtection="1">
      <alignment shrinkToFit="1"/>
    </xf>
    <xf numFmtId="44" fontId="3" fillId="19" borderId="13" xfId="2" applyFont="1" applyFill="1" applyBorder="1" applyAlignment="1" applyProtection="1">
      <alignment shrinkToFit="1"/>
    </xf>
    <xf numFmtId="44" fontId="3" fillId="19" borderId="104" xfId="2" applyFont="1" applyFill="1" applyBorder="1" applyAlignment="1" applyProtection="1">
      <alignment horizontal="center" shrinkToFit="1"/>
    </xf>
    <xf numFmtId="44" fontId="12" fillId="19" borderId="102" xfId="2" applyFont="1" applyFill="1" applyBorder="1" applyAlignment="1" applyProtection="1">
      <alignment shrinkToFit="1"/>
    </xf>
    <xf numFmtId="44" fontId="12" fillId="19" borderId="21" xfId="2" applyFont="1" applyFill="1" applyBorder="1" applyAlignment="1" applyProtection="1">
      <alignment shrinkToFit="1"/>
    </xf>
    <xf numFmtId="44" fontId="12" fillId="19" borderId="105" xfId="2" applyFont="1" applyFill="1" applyBorder="1" applyAlignment="1" applyProtection="1">
      <alignment horizontal="center" shrinkToFit="1"/>
    </xf>
    <xf numFmtId="0" fontId="14" fillId="0" borderId="0" xfId="0" applyFont="1" applyAlignment="1" applyProtection="1"/>
    <xf numFmtId="0" fontId="14" fillId="0" borderId="0" xfId="0" applyFont="1" applyAlignment="1" applyProtection="1">
      <alignment shrinkToFit="1"/>
    </xf>
    <xf numFmtId="0" fontId="14" fillId="0" borderId="0" xfId="0" applyFont="1" applyAlignment="1" applyProtection="1">
      <alignment horizontal="right" wrapText="1"/>
    </xf>
    <xf numFmtId="0" fontId="14" fillId="0" borderId="0" xfId="0" applyFont="1" applyAlignment="1" applyProtection="1">
      <alignment horizontal="left" wrapText="1"/>
    </xf>
    <xf numFmtId="44" fontId="18" fillId="0" borderId="15" xfId="2" applyFont="1" applyFill="1" applyBorder="1" applyAlignment="1" applyProtection="1">
      <alignment shrinkToFit="1"/>
    </xf>
    <xf numFmtId="44" fontId="18" fillId="0" borderId="15" xfId="2" applyFont="1" applyBorder="1" applyAlignment="1" applyProtection="1">
      <alignment horizontal="left" shrinkToFit="1"/>
    </xf>
    <xf numFmtId="0" fontId="29" fillId="0" borderId="0" xfId="0" applyFont="1" applyAlignment="1" applyProtection="1">
      <alignment horizontal="left"/>
    </xf>
    <xf numFmtId="164" fontId="29" fillId="0" borderId="0" xfId="0" applyNumberFormat="1" applyFont="1" applyFill="1" applyBorder="1" applyAlignment="1" applyProtection="1">
      <alignment horizontal="center"/>
    </xf>
    <xf numFmtId="0" fontId="29" fillId="0" borderId="0" xfId="0" applyFont="1" applyProtection="1"/>
    <xf numFmtId="0" fontId="29" fillId="0" borderId="0" xfId="0" applyFont="1"/>
    <xf numFmtId="0" fontId="29" fillId="0" borderId="0" xfId="0" applyFont="1" applyFill="1" applyProtection="1"/>
    <xf numFmtId="0" fontId="29" fillId="0" borderId="0" xfId="0" applyFont="1" applyFill="1"/>
    <xf numFmtId="0" fontId="29" fillId="0" borderId="0" xfId="0" applyFont="1" applyAlignment="1" applyProtection="1">
      <alignment horizontal="center" wrapText="1"/>
    </xf>
    <xf numFmtId="0" fontId="29" fillId="0" borderId="0" xfId="0" applyFont="1" applyAlignment="1" applyProtection="1">
      <alignment horizontal="right"/>
    </xf>
    <xf numFmtId="0" fontId="29" fillId="0" borderId="0" xfId="0" applyFont="1" applyAlignment="1" applyProtection="1"/>
    <xf numFmtId="0" fontId="29" fillId="0" borderId="0" xfId="0" applyFont="1" applyFill="1" applyAlignment="1" applyProtection="1">
      <alignment horizontal="left"/>
    </xf>
    <xf numFmtId="0" fontId="29" fillId="0" borderId="0" xfId="0" applyFont="1" applyFill="1" applyBorder="1" applyAlignment="1" applyProtection="1">
      <alignment horizontal="center"/>
    </xf>
    <xf numFmtId="0" fontId="29" fillId="0" borderId="0" xfId="0" applyFont="1" applyFill="1" applyAlignment="1" applyProtection="1"/>
    <xf numFmtId="0" fontId="29" fillId="0" borderId="0" xfId="0" applyFont="1" applyAlignment="1"/>
    <xf numFmtId="44" fontId="29" fillId="0" borderId="0" xfId="2" applyFont="1" applyFill="1" applyBorder="1" applyAlignment="1" applyProtection="1">
      <alignment horizontal="center"/>
    </xf>
    <xf numFmtId="0" fontId="8" fillId="5" borderId="15" xfId="0" applyFont="1" applyFill="1" applyBorder="1" applyAlignment="1" applyProtection="1">
      <alignment horizontal="center"/>
    </xf>
    <xf numFmtId="44" fontId="18" fillId="0" borderId="5" xfId="2" applyFont="1" applyFill="1" applyBorder="1" applyAlignment="1" applyProtection="1">
      <alignment shrinkToFit="1"/>
    </xf>
    <xf numFmtId="0" fontId="3" fillId="0" borderId="0" xfId="0" applyFont="1" applyAlignment="1">
      <alignment wrapText="1"/>
    </xf>
    <xf numFmtId="0" fontId="20" fillId="0" borderId="0" xfId="4" applyFont="1" applyAlignment="1">
      <alignment horizontal="left"/>
    </xf>
    <xf numFmtId="0" fontId="3" fillId="0" borderId="0" xfId="0" applyFont="1" applyBorder="1" applyAlignment="1" applyProtection="1">
      <alignment horizontal="left"/>
    </xf>
    <xf numFmtId="0" fontId="3" fillId="0" borderId="0" xfId="0" applyFont="1" applyAlignment="1">
      <alignment horizontal="right"/>
    </xf>
    <xf numFmtId="0" fontId="3" fillId="6" borderId="44" xfId="0" applyFont="1" applyFill="1" applyBorder="1" applyAlignment="1" applyProtection="1">
      <alignment horizontal="left" vertical="top" wrapText="1"/>
      <protection locked="0"/>
    </xf>
    <xf numFmtId="0" fontId="14" fillId="0" borderId="0" xfId="0" applyFont="1" applyAlignment="1">
      <alignment horizontal="left"/>
    </xf>
    <xf numFmtId="0" fontId="5" fillId="0" borderId="0" xfId="0" applyFont="1"/>
    <xf numFmtId="0" fontId="8" fillId="0" borderId="8" xfId="0" applyFont="1" applyBorder="1" applyAlignment="1">
      <alignment horizontal="center"/>
    </xf>
    <xf numFmtId="0" fontId="8" fillId="0" borderId="9" xfId="0" applyFont="1" applyBorder="1" applyAlignment="1">
      <alignment horizontal="center"/>
    </xf>
    <xf numFmtId="0" fontId="8" fillId="6" borderId="65" xfId="0" applyFont="1" applyFill="1" applyBorder="1" applyAlignment="1">
      <alignment horizontal="center" vertical="justify"/>
    </xf>
    <xf numFmtId="0" fontId="14" fillId="0" borderId="0" xfId="0" applyFont="1"/>
    <xf numFmtId="44" fontId="18" fillId="0" borderId="4" xfId="2" applyFont="1" applyFill="1" applyBorder="1" applyAlignment="1" applyProtection="1">
      <alignment shrinkToFit="1"/>
    </xf>
    <xf numFmtId="0" fontId="8" fillId="0" borderId="0" xfId="0" applyFont="1" applyFill="1" applyAlignment="1">
      <alignment wrapText="1"/>
    </xf>
    <xf numFmtId="10" fontId="14" fillId="0" borderId="15" xfId="3" applyNumberFormat="1" applyFont="1" applyFill="1" applyBorder="1" applyProtection="1"/>
    <xf numFmtId="10" fontId="3" fillId="6" borderId="57" xfId="0" applyNumberFormat="1" applyFont="1" applyFill="1" applyBorder="1" applyAlignment="1" applyProtection="1">
      <alignment wrapText="1"/>
      <protection locked="0"/>
    </xf>
    <xf numFmtId="0" fontId="5" fillId="16" borderId="84" xfId="0" applyFont="1" applyFill="1" applyBorder="1"/>
    <xf numFmtId="0" fontId="5" fillId="16" borderId="85" xfId="0" applyFont="1" applyFill="1" applyBorder="1"/>
    <xf numFmtId="1" fontId="5" fillId="16" borderId="85" xfId="0" applyNumberFormat="1" applyFont="1" applyFill="1" applyBorder="1" applyAlignment="1">
      <alignment horizontal="center" wrapText="1"/>
    </xf>
    <xf numFmtId="0" fontId="5" fillId="16" borderId="85" xfId="0" applyFont="1" applyFill="1" applyBorder="1" applyAlignment="1">
      <alignment horizontal="center" wrapText="1"/>
    </xf>
    <xf numFmtId="2" fontId="5" fillId="16" borderId="85" xfId="0" applyNumberFormat="1" applyFont="1" applyFill="1" applyBorder="1" applyAlignment="1">
      <alignment horizontal="center"/>
    </xf>
    <xf numFmtId="0" fontId="5" fillId="16" borderId="85" xfId="0" applyFont="1" applyFill="1" applyBorder="1" applyAlignment="1">
      <alignment horizontal="center"/>
    </xf>
    <xf numFmtId="43" fontId="5" fillId="16" borderId="85" xfId="0" applyNumberFormat="1" applyFont="1" applyFill="1" applyBorder="1" applyAlignment="1">
      <alignment horizontal="center"/>
    </xf>
    <xf numFmtId="44" fontId="5" fillId="16" borderId="85" xfId="2" applyFont="1" applyFill="1" applyBorder="1" applyAlignment="1">
      <alignment shrinkToFit="1"/>
    </xf>
    <xf numFmtId="168" fontId="5" fillId="16" borderId="85" xfId="0" applyNumberFormat="1" applyFont="1" applyFill="1" applyBorder="1"/>
    <xf numFmtId="44" fontId="3" fillId="6" borderId="50" xfId="2" applyFont="1" applyFill="1" applyBorder="1" applyAlignment="1" applyProtection="1">
      <alignment wrapText="1"/>
      <protection locked="0"/>
    </xf>
    <xf numFmtId="44" fontId="14" fillId="0" borderId="53" xfId="2" applyFont="1" applyBorder="1" applyAlignment="1">
      <alignment shrinkToFit="1"/>
    </xf>
    <xf numFmtId="0" fontId="14" fillId="9" borderId="116" xfId="0" applyFont="1" applyFill="1" applyBorder="1" applyAlignment="1" applyProtection="1">
      <alignment vertical="top" wrapText="1"/>
      <protection locked="0"/>
    </xf>
    <xf numFmtId="44" fontId="14" fillId="8" borderId="117" xfId="2" applyFont="1" applyFill="1" applyBorder="1" applyAlignment="1">
      <alignment horizontal="center"/>
    </xf>
    <xf numFmtId="44" fontId="14" fillId="8" borderId="42" xfId="2" applyFont="1" applyFill="1" applyBorder="1" applyAlignment="1">
      <alignment horizontal="center"/>
    </xf>
    <xf numFmtId="0" fontId="14" fillId="0" borderId="85" xfId="0" applyFont="1" applyBorder="1"/>
    <xf numFmtId="0" fontId="14" fillId="0" borderId="53" xfId="0" applyFont="1" applyBorder="1" applyAlignment="1">
      <alignment horizontal="center" shrinkToFit="1"/>
    </xf>
    <xf numFmtId="0" fontId="14" fillId="0" borderId="53" xfId="0" applyFont="1" applyFill="1" applyBorder="1" applyAlignment="1">
      <alignment horizontal="center" shrinkToFit="1"/>
    </xf>
    <xf numFmtId="44" fontId="14" fillId="0" borderId="51" xfId="2" applyFont="1" applyBorder="1" applyAlignment="1">
      <alignment shrinkToFit="1"/>
    </xf>
    <xf numFmtId="44" fontId="14" fillId="0" borderId="85" xfId="2" applyFont="1" applyBorder="1" applyAlignment="1">
      <alignment shrinkToFit="1"/>
    </xf>
    <xf numFmtId="44" fontId="14" fillId="0" borderId="29" xfId="2" applyFont="1" applyBorder="1" applyAlignment="1">
      <alignment shrinkToFit="1"/>
    </xf>
    <xf numFmtId="44" fontId="14" fillId="0" borderId="37" xfId="2" applyFont="1" applyBorder="1" applyAlignment="1">
      <alignment shrinkToFit="1"/>
    </xf>
    <xf numFmtId="0" fontId="14" fillId="20" borderId="45" xfId="0" applyFont="1" applyFill="1" applyBorder="1" applyAlignment="1">
      <alignment horizontal="center" vertical="justify"/>
    </xf>
    <xf numFmtId="2" fontId="14" fillId="9" borderId="55" xfId="0" applyNumberFormat="1" applyFont="1" applyFill="1" applyBorder="1" applyAlignment="1" applyProtection="1">
      <alignment horizontal="center" shrinkToFit="1"/>
      <protection locked="0"/>
    </xf>
    <xf numFmtId="0" fontId="14" fillId="6" borderId="33" xfId="0" applyFont="1" applyFill="1" applyBorder="1" applyAlignment="1" applyProtection="1">
      <alignment horizontal="center" shrinkToFit="1"/>
      <protection locked="0"/>
    </xf>
    <xf numFmtId="0" fontId="14" fillId="0" borderId="33" xfId="0" applyFont="1" applyFill="1" applyBorder="1" applyAlignment="1">
      <alignment horizontal="center" shrinkToFit="1"/>
    </xf>
    <xf numFmtId="44" fontId="14" fillId="0" borderId="33" xfId="2" applyFont="1" applyBorder="1" applyAlignment="1">
      <alignment shrinkToFit="1"/>
    </xf>
    <xf numFmtId="44" fontId="14" fillId="7" borderId="33" xfId="2" applyFont="1" applyFill="1" applyBorder="1" applyAlignment="1">
      <alignment shrinkToFit="1"/>
    </xf>
    <xf numFmtId="44" fontId="14" fillId="0" borderId="56" xfId="2" applyFont="1" applyBorder="1" applyAlignment="1">
      <alignment shrinkToFit="1"/>
    </xf>
    <xf numFmtId="44" fontId="14" fillId="22" borderId="29" xfId="2" applyFont="1" applyFill="1" applyBorder="1" applyAlignment="1" applyProtection="1">
      <alignment horizontal="center" vertical="center" shrinkToFit="1"/>
    </xf>
    <xf numFmtId="44" fontId="14" fillId="6" borderId="29" xfId="2" applyFont="1" applyFill="1" applyBorder="1" applyAlignment="1" applyProtection="1">
      <alignment horizontal="center" shrinkToFit="1"/>
      <protection locked="0"/>
    </xf>
    <xf numFmtId="0" fontId="14" fillId="22" borderId="61" xfId="0" applyFont="1" applyFill="1" applyBorder="1" applyAlignment="1" applyProtection="1">
      <alignment horizontal="center" vertical="center" wrapText="1"/>
    </xf>
    <xf numFmtId="44" fontId="14" fillId="22" borderId="37" xfId="2" applyFont="1" applyFill="1" applyBorder="1" applyAlignment="1" applyProtection="1">
      <alignment horizontal="center" vertical="center" shrinkToFit="1"/>
    </xf>
    <xf numFmtId="44" fontId="14" fillId="6" borderId="37" xfId="2" applyFont="1" applyFill="1" applyBorder="1" applyAlignment="1" applyProtection="1">
      <alignment horizontal="center" shrinkToFit="1"/>
      <protection locked="0"/>
    </xf>
    <xf numFmtId="0" fontId="14" fillId="22" borderId="116" xfId="0" applyFont="1" applyFill="1" applyBorder="1" applyAlignment="1" applyProtection="1">
      <alignment horizontal="center" vertical="center" wrapText="1"/>
    </xf>
    <xf numFmtId="44" fontId="14" fillId="36" borderId="85" xfId="2" applyFont="1" applyFill="1" applyBorder="1" applyAlignment="1">
      <alignment shrinkToFit="1"/>
    </xf>
    <xf numFmtId="44" fontId="8" fillId="36" borderId="34" xfId="2" applyFont="1" applyFill="1" applyBorder="1" applyAlignment="1">
      <alignment shrinkToFit="1"/>
    </xf>
    <xf numFmtId="44" fontId="14" fillId="36" borderId="6" xfId="2" applyFont="1" applyFill="1" applyBorder="1" applyAlignment="1">
      <alignment shrinkToFit="1"/>
    </xf>
    <xf numFmtId="0" fontId="14" fillId="36" borderId="57" xfId="0" applyFont="1" applyFill="1" applyBorder="1" applyAlignment="1">
      <alignment horizontal="center"/>
    </xf>
    <xf numFmtId="0" fontId="14" fillId="36" borderId="84" xfId="0" applyFont="1" applyFill="1" applyBorder="1"/>
    <xf numFmtId="0" fontId="14" fillId="36" borderId="85" xfId="0" applyFont="1" applyFill="1" applyBorder="1"/>
    <xf numFmtId="44" fontId="14" fillId="36" borderId="86" xfId="2" applyFont="1" applyFill="1" applyBorder="1" applyAlignment="1">
      <alignment shrinkToFit="1"/>
    </xf>
    <xf numFmtId="0" fontId="3" fillId="36" borderId="45" xfId="0" applyFont="1" applyFill="1" applyBorder="1"/>
    <xf numFmtId="0" fontId="3" fillId="36" borderId="57" xfId="0" applyFont="1" applyFill="1" applyBorder="1"/>
    <xf numFmtId="44" fontId="3" fillId="9" borderId="118" xfId="2" applyFont="1" applyFill="1" applyBorder="1" applyAlignment="1" applyProtection="1">
      <alignment shrinkToFit="1"/>
      <protection locked="0"/>
    </xf>
    <xf numFmtId="44" fontId="3" fillId="9" borderId="119" xfId="2" applyFont="1" applyFill="1" applyBorder="1" applyAlignment="1" applyProtection="1">
      <alignment shrinkToFit="1"/>
      <protection locked="0"/>
    </xf>
    <xf numFmtId="44" fontId="8" fillId="36" borderId="52" xfId="2" applyFont="1" applyFill="1" applyBorder="1" applyAlignment="1">
      <alignment shrinkToFit="1"/>
    </xf>
    <xf numFmtId="44" fontId="3" fillId="9" borderId="120" xfId="2" applyFont="1" applyFill="1" applyBorder="1" applyAlignment="1" applyProtection="1">
      <alignment shrinkToFit="1"/>
      <protection locked="0"/>
    </xf>
    <xf numFmtId="44" fontId="3" fillId="9" borderId="66" xfId="2" applyFont="1" applyFill="1" applyBorder="1" applyAlignment="1" applyProtection="1">
      <alignment shrinkToFit="1"/>
      <protection locked="0"/>
    </xf>
    <xf numFmtId="0" fontId="3" fillId="6" borderId="34" xfId="0" applyFont="1" applyFill="1" applyBorder="1" applyAlignment="1" applyProtection="1">
      <alignment vertical="top" wrapText="1"/>
      <protection locked="0"/>
    </xf>
    <xf numFmtId="0" fontId="8" fillId="26" borderId="21" xfId="0" applyFont="1" applyFill="1" applyBorder="1" applyAlignment="1">
      <alignment horizontal="center" wrapText="1"/>
    </xf>
    <xf numFmtId="0" fontId="8" fillId="26" borderId="121" xfId="0" applyFont="1" applyFill="1" applyBorder="1" applyAlignment="1">
      <alignment horizontal="center" wrapText="1"/>
    </xf>
    <xf numFmtId="0" fontId="8" fillId="26" borderId="85" xfId="0" applyFont="1" applyFill="1" applyBorder="1" applyAlignment="1">
      <alignment horizontal="center"/>
    </xf>
    <xf numFmtId="0" fontId="8" fillId="27" borderId="86" xfId="0" applyFont="1" applyFill="1" applyBorder="1" applyAlignment="1">
      <alignment horizontal="center"/>
    </xf>
    <xf numFmtId="0" fontId="3" fillId="36" borderId="33" xfId="0" applyFont="1" applyFill="1" applyBorder="1"/>
    <xf numFmtId="0" fontId="3" fillId="36" borderId="83" xfId="0" applyFont="1" applyFill="1" applyBorder="1"/>
    <xf numFmtId="0" fontId="3" fillId="36" borderId="84" xfId="0" applyFont="1" applyFill="1" applyBorder="1"/>
    <xf numFmtId="0" fontId="3" fillId="0" borderId="85" xfId="0" applyFont="1" applyBorder="1"/>
    <xf numFmtId="44" fontId="3" fillId="0" borderId="85" xfId="0" applyNumberFormat="1" applyFont="1" applyBorder="1"/>
    <xf numFmtId="0" fontId="3" fillId="36" borderId="85" xfId="0" applyFont="1" applyFill="1" applyBorder="1"/>
    <xf numFmtId="44" fontId="3" fillId="36" borderId="85" xfId="2" applyFont="1" applyFill="1" applyBorder="1" applyAlignment="1">
      <alignment shrinkToFit="1"/>
    </xf>
    <xf numFmtId="0" fontId="3" fillId="36" borderId="85" xfId="0" applyFont="1" applyFill="1" applyBorder="1" applyAlignment="1">
      <alignment shrinkToFit="1"/>
    </xf>
    <xf numFmtId="0" fontId="3" fillId="36" borderId="86" xfId="0" applyFont="1" applyFill="1" applyBorder="1" applyAlignment="1">
      <alignment shrinkToFit="1"/>
    </xf>
    <xf numFmtId="0" fontId="3" fillId="0" borderId="83" xfId="0" applyFont="1" applyBorder="1" applyAlignment="1">
      <alignment horizontal="center" wrapText="1"/>
    </xf>
    <xf numFmtId="0" fontId="3" fillId="0" borderId="12" xfId="0" applyFont="1" applyBorder="1" applyAlignment="1">
      <alignment horizontal="center" wrapText="1"/>
    </xf>
    <xf numFmtId="43" fontId="3" fillId="36" borderId="33" xfId="0" applyNumberFormat="1" applyFont="1" applyFill="1" applyBorder="1" applyAlignment="1">
      <alignment shrinkToFit="1"/>
    </xf>
    <xf numFmtId="0" fontId="3" fillId="0" borderId="98" xfId="0" applyFont="1" applyBorder="1" applyAlignment="1">
      <alignment horizontal="center" vertical="justify" wrapText="1"/>
    </xf>
    <xf numFmtId="0" fontId="8" fillId="36" borderId="38" xfId="0" applyFont="1" applyFill="1" applyBorder="1" applyAlignment="1">
      <alignment horizontal="center"/>
    </xf>
    <xf numFmtId="0" fontId="8" fillId="36" borderId="53" xfId="0" applyFont="1" applyFill="1" applyBorder="1" applyAlignment="1">
      <alignment horizontal="center"/>
    </xf>
    <xf numFmtId="44" fontId="3" fillId="0" borderId="53" xfId="2" applyFont="1" applyBorder="1" applyAlignment="1">
      <alignment horizontal="right"/>
    </xf>
    <xf numFmtId="0" fontId="12" fillId="6" borderId="45" xfId="0" applyFont="1" applyFill="1" applyBorder="1" applyAlignment="1" applyProtection="1">
      <alignment wrapText="1"/>
      <protection locked="0"/>
    </xf>
    <xf numFmtId="44" fontId="3" fillId="7" borderId="33" xfId="2" applyFont="1" applyFill="1" applyBorder="1" applyProtection="1"/>
    <xf numFmtId="44" fontId="3" fillId="6" borderId="33" xfId="2" applyFont="1" applyFill="1" applyBorder="1" applyProtection="1">
      <protection locked="0"/>
    </xf>
    <xf numFmtId="0" fontId="12" fillId="6" borderId="34" xfId="0" applyFont="1" applyFill="1" applyBorder="1" applyAlignment="1" applyProtection="1">
      <alignment horizontal="left" vertical="top" wrapText="1"/>
      <protection locked="0"/>
    </xf>
    <xf numFmtId="44" fontId="3" fillId="0" borderId="53" xfId="0" applyNumberFormat="1" applyFont="1" applyBorder="1" applyAlignment="1">
      <alignment horizontal="right"/>
    </xf>
    <xf numFmtId="44" fontId="3" fillId="0" borderId="37" xfId="2" applyFont="1" applyFill="1" applyBorder="1" applyAlignment="1">
      <alignment shrinkToFit="1"/>
    </xf>
    <xf numFmtId="44" fontId="3" fillId="0" borderId="33" xfId="2" applyFont="1" applyFill="1" applyBorder="1" applyAlignment="1">
      <alignment shrinkToFit="1"/>
    </xf>
    <xf numFmtId="0" fontId="12" fillId="6" borderId="34" xfId="0" applyFont="1" applyFill="1" applyBorder="1" applyAlignment="1" applyProtection="1">
      <alignment vertical="top" wrapText="1"/>
      <protection locked="0"/>
    </xf>
    <xf numFmtId="0" fontId="3" fillId="0" borderId="53" xfId="0" applyFont="1" applyBorder="1" applyAlignment="1">
      <alignment horizontal="right"/>
    </xf>
    <xf numFmtId="0" fontId="12" fillId="6" borderId="45" xfId="0" applyFont="1" applyFill="1" applyBorder="1" applyAlignment="1" applyProtection="1">
      <alignment horizontal="left" vertical="center" wrapText="1"/>
      <protection locked="0"/>
    </xf>
    <xf numFmtId="44" fontId="3" fillId="6" borderId="33" xfId="2" applyFont="1" applyFill="1" applyBorder="1" applyAlignment="1" applyProtection="1">
      <alignment horizontal="right" vertical="center"/>
      <protection locked="0"/>
    </xf>
    <xf numFmtId="44" fontId="3" fillId="0" borderId="53" xfId="0" applyNumberFormat="1" applyFont="1" applyBorder="1" applyAlignment="1">
      <alignment horizontal="right" shrinkToFit="1"/>
    </xf>
    <xf numFmtId="0" fontId="3" fillId="9" borderId="45" xfId="0" applyFont="1" applyFill="1" applyBorder="1" applyProtection="1">
      <protection locked="0"/>
    </xf>
    <xf numFmtId="44" fontId="3" fillId="9" borderId="33" xfId="2" applyFont="1" applyFill="1" applyBorder="1" applyAlignment="1" applyProtection="1">
      <alignment shrinkToFit="1"/>
      <protection locked="0"/>
    </xf>
    <xf numFmtId="0" fontId="3" fillId="9" borderId="34" xfId="0" applyFont="1" applyFill="1" applyBorder="1" applyAlignment="1" applyProtection="1">
      <alignment horizontal="center"/>
      <protection locked="0"/>
    </xf>
    <xf numFmtId="44" fontId="8" fillId="36" borderId="33" xfId="2" applyFont="1" applyFill="1" applyBorder="1"/>
    <xf numFmtId="0" fontId="3" fillId="36" borderId="34" xfId="0" applyFont="1" applyFill="1" applyBorder="1"/>
    <xf numFmtId="0" fontId="3" fillId="36" borderId="53" xfId="0" applyFont="1" applyFill="1" applyBorder="1"/>
    <xf numFmtId="0" fontId="3" fillId="0" borderId="53" xfId="0" applyFont="1" applyBorder="1"/>
    <xf numFmtId="44" fontId="8" fillId="36" borderId="53" xfId="2" applyFont="1" applyFill="1" applyBorder="1"/>
    <xf numFmtId="0" fontId="3" fillId="36" borderId="52" xfId="0" applyFont="1" applyFill="1" applyBorder="1"/>
    <xf numFmtId="0" fontId="8" fillId="34" borderId="125" xfId="0" applyFont="1" applyFill="1" applyBorder="1" applyAlignment="1">
      <alignment horizontal="center" wrapText="1"/>
    </xf>
    <xf numFmtId="44" fontId="3" fillId="0" borderId="53" xfId="2" applyFont="1" applyBorder="1"/>
    <xf numFmtId="9" fontId="3" fillId="6" borderId="38" xfId="0" applyNumberFormat="1" applyFont="1" applyFill="1" applyBorder="1" applyAlignment="1" applyProtection="1">
      <alignment horizontal="center" shrinkToFit="1"/>
      <protection locked="0"/>
    </xf>
    <xf numFmtId="0" fontId="3" fillId="8" borderId="51" xfId="0" applyFont="1" applyFill="1" applyBorder="1"/>
    <xf numFmtId="0" fontId="3" fillId="36" borderId="51" xfId="0" applyFont="1" applyFill="1" applyBorder="1" applyAlignment="1">
      <alignment horizontal="center"/>
    </xf>
    <xf numFmtId="0" fontId="3" fillId="36" borderId="13" xfId="0" applyFont="1" applyFill="1" applyBorder="1" applyAlignment="1">
      <alignment horizontal="center"/>
    </xf>
    <xf numFmtId="0" fontId="3" fillId="36" borderId="14" xfId="0" applyFont="1" applyFill="1" applyBorder="1" applyAlignment="1">
      <alignment horizontal="center"/>
    </xf>
    <xf numFmtId="44" fontId="3" fillId="6" borderId="30" xfId="2" applyFont="1" applyFill="1" applyBorder="1" applyAlignment="1" applyProtection="1">
      <alignment horizontal="center" vertical="center" shrinkToFit="1"/>
      <protection locked="0"/>
    </xf>
    <xf numFmtId="44" fontId="3" fillId="0" borderId="30" xfId="2" applyFont="1" applyBorder="1" applyAlignment="1">
      <alignment horizontal="center" vertical="center" shrinkToFit="1"/>
    </xf>
    <xf numFmtId="9" fontId="3" fillId="6" borderId="30" xfId="0" applyNumberFormat="1" applyFont="1" applyFill="1" applyBorder="1" applyAlignment="1" applyProtection="1">
      <alignment horizontal="center" vertical="center" shrinkToFit="1"/>
      <protection locked="0"/>
    </xf>
    <xf numFmtId="44" fontId="3" fillId="0" borderId="59" xfId="2" applyFont="1" applyBorder="1" applyAlignment="1">
      <alignment horizontal="center" vertical="center" shrinkToFit="1"/>
    </xf>
    <xf numFmtId="44" fontId="3" fillId="0" borderId="59" xfId="2" applyFont="1" applyFill="1" applyBorder="1" applyAlignment="1">
      <alignment horizontal="center" vertical="center" shrinkToFit="1"/>
    </xf>
    <xf numFmtId="44" fontId="3" fillId="36" borderId="53" xfId="2" applyFont="1" applyFill="1" applyBorder="1"/>
    <xf numFmtId="0" fontId="8" fillId="0" borderId="0" xfId="0" applyFont="1" applyBorder="1" applyAlignment="1">
      <alignment wrapText="1"/>
    </xf>
    <xf numFmtId="0" fontId="3" fillId="0" borderId="0" xfId="0" applyFont="1" applyBorder="1" applyAlignment="1">
      <alignment horizontal="center" vertical="center"/>
    </xf>
    <xf numFmtId="0" fontId="3" fillId="0" borderId="0" xfId="0" applyFont="1" applyFill="1" applyBorder="1" applyAlignment="1"/>
    <xf numFmtId="0" fontId="3" fillId="35" borderId="84" xfId="0" applyFont="1" applyFill="1" applyBorder="1"/>
    <xf numFmtId="0" fontId="3" fillId="0" borderId="85" xfId="0" applyFont="1" applyFill="1" applyBorder="1" applyAlignment="1">
      <alignment horizontal="right"/>
    </xf>
    <xf numFmtId="171" fontId="3" fillId="0" borderId="85" xfId="1" applyNumberFormat="1" applyFont="1" applyBorder="1" applyAlignment="1" applyProtection="1">
      <alignment shrinkToFit="1"/>
    </xf>
    <xf numFmtId="171" fontId="3" fillId="0" borderId="85" xfId="1" applyNumberFormat="1" applyFont="1" applyBorder="1" applyAlignment="1">
      <alignment shrinkToFit="1"/>
    </xf>
    <xf numFmtId="171" fontId="3" fillId="0" borderId="128" xfId="1" applyNumberFormat="1" applyFont="1" applyBorder="1" applyAlignment="1">
      <alignment shrinkToFit="1"/>
    </xf>
    <xf numFmtId="0" fontId="3" fillId="7" borderId="102" xfId="0" applyFont="1" applyFill="1" applyBorder="1" applyAlignment="1">
      <alignment shrinkToFit="1"/>
    </xf>
    <xf numFmtId="44" fontId="3" fillId="0" borderId="21" xfId="2" applyFont="1" applyBorder="1" applyAlignment="1">
      <alignment shrinkToFit="1"/>
    </xf>
    <xf numFmtId="0" fontId="3" fillId="7" borderId="103" xfId="0" applyFont="1" applyFill="1" applyBorder="1" applyAlignment="1">
      <alignment shrinkToFit="1"/>
    </xf>
    <xf numFmtId="0" fontId="3" fillId="9" borderId="129" xfId="2" applyNumberFormat="1" applyFont="1" applyFill="1" applyBorder="1" applyAlignment="1" applyProtection="1">
      <alignment horizontal="center" wrapText="1" shrinkToFit="1"/>
      <protection locked="0"/>
    </xf>
    <xf numFmtId="0" fontId="3" fillId="9" borderId="122" xfId="2" applyNumberFormat="1" applyFont="1" applyFill="1" applyBorder="1" applyAlignment="1" applyProtection="1">
      <alignment horizontal="center" wrapText="1" shrinkToFit="1"/>
      <protection locked="0"/>
    </xf>
    <xf numFmtId="0" fontId="12" fillId="6" borderId="29" xfId="0" applyFont="1" applyFill="1" applyBorder="1" applyAlignment="1" applyProtection="1">
      <alignment wrapText="1"/>
      <protection locked="0"/>
    </xf>
    <xf numFmtId="171" fontId="3" fillId="0" borderId="29" xfId="1" applyNumberFormat="1" applyFont="1" applyFill="1" applyBorder="1" applyAlignment="1" applyProtection="1">
      <alignment shrinkToFit="1"/>
    </xf>
    <xf numFmtId="0" fontId="12" fillId="6" borderId="29" xfId="0" applyFont="1" applyFill="1" applyBorder="1" applyAlignment="1" applyProtection="1">
      <alignment shrinkToFit="1"/>
      <protection locked="0"/>
    </xf>
    <xf numFmtId="44" fontId="3" fillId="9" borderId="133" xfId="2" applyFont="1" applyFill="1" applyBorder="1" applyAlignment="1" applyProtection="1">
      <alignment shrinkToFit="1"/>
      <protection locked="0"/>
    </xf>
    <xf numFmtId="44" fontId="3" fillId="0" borderId="87" xfId="2" applyFont="1" applyBorder="1" applyAlignment="1">
      <alignment shrinkToFit="1"/>
    </xf>
    <xf numFmtId="0" fontId="3" fillId="9" borderId="58" xfId="2" applyNumberFormat="1" applyFont="1" applyFill="1" applyBorder="1" applyAlignment="1" applyProtection="1">
      <alignment wrapText="1" shrinkToFit="1"/>
      <protection locked="0"/>
    </xf>
    <xf numFmtId="0" fontId="3" fillId="0" borderId="130"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2" xfId="0" applyFont="1" applyBorder="1" applyAlignment="1">
      <alignment horizontal="center" vertical="center"/>
    </xf>
    <xf numFmtId="0" fontId="3" fillId="0" borderId="131" xfId="0" applyFont="1" applyBorder="1" applyAlignment="1">
      <alignment horizontal="center" vertical="center"/>
    </xf>
    <xf numFmtId="0" fontId="3" fillId="0" borderId="21" xfId="0" applyFont="1" applyBorder="1" applyAlignment="1">
      <alignment horizontal="center" vertical="center" wrapText="1"/>
    </xf>
    <xf numFmtId="0" fontId="3" fillId="0" borderId="103" xfId="0" applyFont="1" applyBorder="1" applyAlignment="1">
      <alignment horizontal="center" vertical="center" wrapText="1"/>
    </xf>
    <xf numFmtId="0" fontId="14" fillId="41" borderId="0" xfId="0" applyFont="1" applyFill="1" applyProtection="1"/>
    <xf numFmtId="0" fontId="3" fillId="41" borderId="0" xfId="0" applyFont="1" applyFill="1" applyProtection="1"/>
    <xf numFmtId="0" fontId="5" fillId="41" borderId="0" xfId="0" applyFont="1" applyFill="1" applyProtection="1"/>
    <xf numFmtId="169" fontId="8" fillId="9" borderId="134" xfId="0" applyNumberFormat="1" applyFont="1" applyFill="1" applyBorder="1" applyAlignment="1" applyProtection="1">
      <alignment horizontal="center"/>
      <protection locked="0"/>
    </xf>
    <xf numFmtId="0" fontId="14" fillId="20" borderId="48" xfId="0" applyFont="1" applyFill="1" applyBorder="1" applyAlignment="1">
      <alignment horizontal="center" vertical="justify"/>
    </xf>
    <xf numFmtId="2" fontId="14" fillId="9" borderId="67" xfId="0" applyNumberFormat="1" applyFont="1" applyFill="1" applyBorder="1" applyAlignment="1" applyProtection="1">
      <alignment horizontal="center" shrinkToFit="1"/>
      <protection locked="0"/>
    </xf>
    <xf numFmtId="0" fontId="14" fillId="6" borderId="29" xfId="0" applyFont="1" applyFill="1" applyBorder="1" applyAlignment="1" applyProtection="1">
      <alignment horizontal="center" shrinkToFit="1"/>
      <protection locked="0"/>
    </xf>
    <xf numFmtId="0" fontId="14" fillId="0" borderId="29" xfId="0" applyFont="1" applyFill="1" applyBorder="1" applyAlignment="1">
      <alignment horizontal="center" shrinkToFit="1"/>
    </xf>
    <xf numFmtId="44" fontId="14" fillId="7" borderId="31" xfId="2" applyFont="1" applyFill="1" applyBorder="1" applyAlignment="1">
      <alignment shrinkToFit="1"/>
    </xf>
    <xf numFmtId="0" fontId="3" fillId="6" borderId="49" xfId="0" applyFont="1" applyFill="1" applyBorder="1" applyAlignment="1" applyProtection="1">
      <alignment horizontal="left" vertical="top" wrapText="1"/>
      <protection locked="0"/>
    </xf>
    <xf numFmtId="0" fontId="8" fillId="20" borderId="84" xfId="0" applyFont="1" applyFill="1" applyBorder="1" applyAlignment="1">
      <alignment horizontal="center" wrapText="1"/>
    </xf>
    <xf numFmtId="0" fontId="8" fillId="20" borderId="85" xfId="0" applyFont="1" applyFill="1" applyBorder="1" applyAlignment="1">
      <alignment horizontal="center" wrapText="1"/>
    </xf>
    <xf numFmtId="0" fontId="8" fillId="20" borderId="128" xfId="0" applyFont="1" applyFill="1" applyBorder="1" applyAlignment="1">
      <alignment horizontal="center" wrapText="1"/>
    </xf>
    <xf numFmtId="0" fontId="8" fillId="20" borderId="121" xfId="0" applyFont="1" applyFill="1" applyBorder="1" applyAlignment="1">
      <alignment horizontal="center" wrapText="1"/>
    </xf>
    <xf numFmtId="0" fontId="8" fillId="20" borderId="86" xfId="0" applyFont="1" applyFill="1" applyBorder="1" applyAlignment="1">
      <alignment horizontal="center" wrapText="1"/>
    </xf>
    <xf numFmtId="0" fontId="8" fillId="21" borderId="84" xfId="0" applyFont="1" applyFill="1" applyBorder="1" applyAlignment="1">
      <alignment horizontal="center"/>
    </xf>
    <xf numFmtId="0" fontId="8" fillId="11" borderId="85" xfId="0" applyFont="1" applyFill="1" applyBorder="1" applyAlignment="1">
      <alignment horizontal="center" wrapText="1"/>
    </xf>
    <xf numFmtId="44" fontId="3" fillId="0" borderId="117" xfId="2" applyFont="1" applyBorder="1" applyAlignment="1">
      <alignment shrinkToFit="1"/>
    </xf>
    <xf numFmtId="0" fontId="3" fillId="6" borderId="44" xfId="0" applyFont="1" applyFill="1" applyBorder="1" applyAlignment="1" applyProtection="1">
      <alignment horizontal="left" wrapText="1"/>
      <protection locked="0"/>
    </xf>
    <xf numFmtId="44" fontId="3" fillId="0" borderId="85" xfId="2" applyFont="1" applyBorder="1" applyAlignment="1">
      <alignment shrinkToFit="1"/>
    </xf>
    <xf numFmtId="44" fontId="8" fillId="36" borderId="86" xfId="2" applyFont="1" applyFill="1" applyBorder="1" applyAlignment="1">
      <alignment shrinkToFit="1"/>
    </xf>
    <xf numFmtId="44" fontId="3" fillId="0" borderId="42" xfId="2" applyFont="1" applyBorder="1" applyAlignment="1">
      <alignment shrinkToFit="1"/>
    </xf>
    <xf numFmtId="44" fontId="3" fillId="8" borderId="85" xfId="2" applyFont="1" applyFill="1" applyBorder="1" applyAlignment="1">
      <alignment shrinkToFit="1"/>
    </xf>
    <xf numFmtId="0" fontId="3" fillId="36" borderId="85" xfId="0" applyFont="1" applyFill="1" applyBorder="1" applyAlignment="1">
      <alignment horizontal="right"/>
    </xf>
    <xf numFmtId="0" fontId="5" fillId="0" borderId="3" xfId="0" applyFont="1" applyBorder="1" applyAlignment="1" applyProtection="1">
      <alignment horizontal="left" wrapText="1"/>
    </xf>
    <xf numFmtId="0" fontId="3" fillId="0" borderId="0" xfId="0" applyFont="1" applyAlignment="1">
      <alignment wrapText="1"/>
    </xf>
    <xf numFmtId="0" fontId="14" fillId="0" borderId="0" xfId="0" applyFont="1" applyAlignment="1">
      <alignment horizontal="center" wrapText="1"/>
    </xf>
    <xf numFmtId="0" fontId="5" fillId="0" borderId="0" xfId="0" applyFont="1"/>
    <xf numFmtId="0" fontId="3" fillId="6" borderId="31" xfId="0" applyFont="1" applyFill="1" applyBorder="1" applyAlignment="1" applyProtection="1">
      <alignment horizontal="center"/>
      <protection locked="0"/>
    </xf>
    <xf numFmtId="0" fontId="14" fillId="0" borderId="0" xfId="0" applyFont="1"/>
    <xf numFmtId="172" fontId="3" fillId="6" borderId="15" xfId="2" applyNumberFormat="1" applyFont="1" applyFill="1" applyBorder="1" applyProtection="1">
      <protection locked="0"/>
    </xf>
    <xf numFmtId="172" fontId="3" fillId="18" borderId="15" xfId="2" applyNumberFormat="1" applyFont="1" applyFill="1" applyBorder="1"/>
    <xf numFmtId="0" fontId="3" fillId="0" borderId="135" xfId="0" applyFont="1" applyFill="1" applyBorder="1" applyAlignment="1">
      <alignment horizontal="center"/>
    </xf>
    <xf numFmtId="0" fontId="3" fillId="0" borderId="1" xfId="0" applyFont="1" applyBorder="1" applyAlignment="1">
      <alignment horizontal="center"/>
    </xf>
    <xf numFmtId="172" fontId="3" fillId="15" borderId="22" xfId="2" applyNumberFormat="1" applyFont="1" applyFill="1" applyBorder="1" applyAlignment="1">
      <alignment horizontal="center"/>
    </xf>
    <xf numFmtId="0" fontId="3" fillId="0" borderId="0" xfId="0" applyFont="1" applyAlignment="1" applyProtection="1">
      <alignment horizontal="left"/>
    </xf>
    <xf numFmtId="0" fontId="3" fillId="0" borderId="0" xfId="0" applyFont="1" applyAlignment="1" applyProtection="1">
      <alignment horizontal="center" wrapText="1"/>
    </xf>
    <xf numFmtId="0" fontId="14" fillId="0" borderId="0" xfId="0" applyFont="1" applyAlignment="1" applyProtection="1">
      <alignment horizontal="center" wrapText="1"/>
    </xf>
    <xf numFmtId="0" fontId="14" fillId="0" borderId="0" xfId="0" applyFont="1" applyFill="1" applyBorder="1" applyProtection="1"/>
    <xf numFmtId="0" fontId="3" fillId="0" borderId="0" xfId="0" applyFont="1" applyBorder="1" applyAlignment="1" applyProtection="1">
      <alignment horizontal="left"/>
    </xf>
    <xf numFmtId="0" fontId="3" fillId="6" borderId="31" xfId="0" applyFont="1" applyFill="1" applyBorder="1" applyAlignment="1" applyProtection="1">
      <alignment horizontal="center"/>
      <protection locked="0"/>
    </xf>
    <xf numFmtId="0" fontId="14" fillId="0" borderId="0" xfId="0" applyFont="1" applyAlignment="1" applyProtection="1">
      <alignment horizontal="left" wrapText="1"/>
    </xf>
    <xf numFmtId="0" fontId="8" fillId="6" borderId="54"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30" borderId="38" xfId="0" applyFont="1" applyFill="1" applyBorder="1" applyAlignment="1">
      <alignment horizontal="center" vertical="center" wrapText="1"/>
    </xf>
    <xf numFmtId="0" fontId="8" fillId="31" borderId="38" xfId="0" applyFont="1" applyFill="1" applyBorder="1" applyAlignment="1">
      <alignment horizontal="center" vertical="center" wrapText="1"/>
    </xf>
    <xf numFmtId="0" fontId="8" fillId="9" borderId="38" xfId="0" applyFont="1" applyFill="1" applyBorder="1" applyAlignment="1">
      <alignment horizontal="center" vertical="center" wrapText="1"/>
    </xf>
    <xf numFmtId="14" fontId="8" fillId="0" borderId="0" xfId="0" applyNumberFormat="1" applyFont="1" applyFill="1" applyBorder="1" applyAlignment="1" applyProtection="1">
      <alignment horizontal="center"/>
    </xf>
    <xf numFmtId="44" fontId="3" fillId="9" borderId="29" xfId="2" applyFont="1" applyFill="1" applyBorder="1" applyAlignment="1" applyProtection="1">
      <alignment shrinkToFit="1"/>
      <protection locked="0"/>
    </xf>
    <xf numFmtId="14" fontId="8" fillId="5" borderId="6" xfId="0" applyNumberFormat="1" applyFont="1" applyFill="1" applyBorder="1" applyAlignment="1" applyProtection="1"/>
    <xf numFmtId="0" fontId="8" fillId="0" borderId="0" xfId="0" applyFont="1" applyFill="1" applyProtection="1"/>
    <xf numFmtId="0" fontId="3" fillId="0" borderId="0" xfId="0" applyFont="1" applyFill="1" applyAlignment="1" applyProtection="1">
      <alignment horizontal="right"/>
    </xf>
    <xf numFmtId="164" fontId="3" fillId="0" borderId="0" xfId="0" applyNumberFormat="1" applyFont="1" applyFill="1" applyBorder="1" applyAlignment="1" applyProtection="1">
      <alignment horizontal="left"/>
    </xf>
    <xf numFmtId="14" fontId="8" fillId="0" borderId="0" xfId="0" applyNumberFormat="1" applyFont="1" applyFill="1" applyBorder="1" applyAlignment="1" applyProtection="1"/>
    <xf numFmtId="44" fontId="3" fillId="0" borderId="53" xfId="2" applyFont="1" applyBorder="1" applyAlignment="1" applyProtection="1">
      <alignment shrinkToFit="1"/>
    </xf>
    <xf numFmtId="44" fontId="3" fillId="0" borderId="50" xfId="2" applyFont="1" applyBorder="1" applyAlignment="1" applyProtection="1">
      <alignment shrinkToFit="1"/>
    </xf>
    <xf numFmtId="0" fontId="3" fillId="0" borderId="0" xfId="0" applyFont="1" applyBorder="1" applyAlignment="1" applyProtection="1">
      <alignment horizontal="center"/>
    </xf>
    <xf numFmtId="0" fontId="3" fillId="0" borderId="0" xfId="0" applyFont="1" applyAlignment="1" applyProtection="1">
      <alignment horizontal="right"/>
    </xf>
    <xf numFmtId="0" fontId="8" fillId="23" borderId="38" xfId="0" applyFont="1" applyFill="1" applyBorder="1" applyAlignment="1" applyProtection="1">
      <alignment horizontal="center" vertical="center"/>
    </xf>
    <xf numFmtId="0" fontId="8" fillId="23" borderId="53" xfId="0" applyFont="1" applyFill="1" applyBorder="1" applyAlignment="1" applyProtection="1">
      <alignment horizontal="center" vertical="center"/>
    </xf>
    <xf numFmtId="0" fontId="3" fillId="8" borderId="29" xfId="0" applyFont="1" applyFill="1" applyBorder="1" applyProtection="1"/>
    <xf numFmtId="0" fontId="3" fillId="8" borderId="69" xfId="0" applyFont="1" applyFill="1" applyBorder="1" applyProtection="1"/>
    <xf numFmtId="0" fontId="3" fillId="8" borderId="42" xfId="0" applyFont="1" applyFill="1" applyBorder="1" applyProtection="1"/>
    <xf numFmtId="0" fontId="3" fillId="36" borderId="45" xfId="0" applyFont="1" applyFill="1" applyBorder="1" applyProtection="1"/>
    <xf numFmtId="0" fontId="3" fillId="36" borderId="55" xfId="0" applyFont="1" applyFill="1" applyBorder="1" applyProtection="1"/>
    <xf numFmtId="44" fontId="3" fillId="0" borderId="33" xfId="2" applyFont="1" applyBorder="1" applyAlignment="1" applyProtection="1">
      <alignment shrinkToFit="1"/>
    </xf>
    <xf numFmtId="0" fontId="3" fillId="36" borderId="33" xfId="0" applyFont="1" applyFill="1" applyBorder="1" applyAlignment="1" applyProtection="1">
      <alignment horizontal="right"/>
    </xf>
    <xf numFmtId="44" fontId="8" fillId="36" borderId="51" xfId="2" applyFont="1" applyFill="1" applyBorder="1" applyAlignment="1" applyProtection="1">
      <alignment shrinkToFit="1"/>
    </xf>
    <xf numFmtId="44" fontId="8" fillId="36" borderId="14" xfId="2" applyFont="1" applyFill="1" applyBorder="1" applyAlignment="1" applyProtection="1">
      <alignment shrinkToFit="1"/>
    </xf>
    <xf numFmtId="0" fontId="14" fillId="15" borderId="0" xfId="0" applyFont="1" applyFill="1" applyProtection="1"/>
    <xf numFmtId="0" fontId="5" fillId="15" borderId="0" xfId="0" applyFont="1" applyFill="1" applyAlignment="1" applyProtection="1">
      <alignment horizontal="center"/>
    </xf>
    <xf numFmtId="0" fontId="5" fillId="15" borderId="0" xfId="0" applyFont="1" applyFill="1" applyProtection="1"/>
    <xf numFmtId="44" fontId="14" fillId="15" borderId="0" xfId="2" applyFont="1" applyFill="1" applyAlignment="1" applyProtection="1">
      <alignment shrinkToFit="1"/>
    </xf>
    <xf numFmtId="44" fontId="3" fillId="8" borderId="42" xfId="2" applyFont="1" applyFill="1" applyBorder="1" applyAlignment="1" applyProtection="1">
      <alignment shrinkToFit="1"/>
    </xf>
    <xf numFmtId="44" fontId="14" fillId="15" borderId="0" xfId="0" applyNumberFormat="1" applyFont="1" applyFill="1" applyProtection="1"/>
    <xf numFmtId="0" fontId="5" fillId="23" borderId="0" xfId="0" applyFont="1" applyFill="1" applyAlignment="1" applyProtection="1">
      <alignment horizontal="left"/>
    </xf>
    <xf numFmtId="0" fontId="14" fillId="0" borderId="0" xfId="0" applyFont="1" applyAlignment="1" applyProtection="1">
      <alignment horizontal="center"/>
    </xf>
    <xf numFmtId="0" fontId="3" fillId="0" borderId="6" xfId="0" applyFont="1" applyFill="1" applyBorder="1" applyAlignment="1" applyProtection="1">
      <alignment horizontal="center"/>
    </xf>
    <xf numFmtId="0" fontId="3" fillId="0" borderId="0" xfId="0" applyFont="1" applyAlignment="1" applyProtection="1">
      <alignment horizontal="center"/>
    </xf>
    <xf numFmtId="0" fontId="12" fillId="0" borderId="0" xfId="0" applyFont="1" applyAlignment="1" applyProtection="1">
      <alignment horizontal="left"/>
    </xf>
    <xf numFmtId="0" fontId="12" fillId="0" borderId="0" xfId="0" applyFont="1" applyAlignment="1" applyProtection="1">
      <alignment horizontal="center" wrapText="1"/>
    </xf>
    <xf numFmtId="0" fontId="12" fillId="0" borderId="0" xfId="0" applyFont="1" applyAlignment="1" applyProtection="1">
      <alignment horizontal="center"/>
    </xf>
    <xf numFmtId="14" fontId="10" fillId="0" borderId="0" xfId="0" applyNumberFormat="1" applyFont="1" applyFill="1" applyBorder="1" applyAlignment="1" applyProtection="1"/>
    <xf numFmtId="0" fontId="12" fillId="0" borderId="0" xfId="0" applyFont="1" applyFill="1" applyProtection="1"/>
    <xf numFmtId="0" fontId="10" fillId="0" borderId="0" xfId="0" applyFont="1" applyBorder="1" applyProtection="1"/>
    <xf numFmtId="0" fontId="12" fillId="0" borderId="0" xfId="0" applyFont="1" applyFill="1" applyBorder="1" applyProtection="1"/>
    <xf numFmtId="0" fontId="12" fillId="0" borderId="0" xfId="0" applyFont="1" applyBorder="1" applyAlignment="1" applyProtection="1">
      <alignment horizontal="left"/>
    </xf>
    <xf numFmtId="0" fontId="31" fillId="0" borderId="0" xfId="4" applyFont="1" applyAlignment="1" applyProtection="1">
      <alignment textRotation="45"/>
    </xf>
    <xf numFmtId="0" fontId="32" fillId="0" borderId="0" xfId="4" applyFont="1" applyBorder="1" applyAlignment="1" applyProtection="1">
      <alignment horizontal="center"/>
    </xf>
    <xf numFmtId="0" fontId="12" fillId="3" borderId="13" xfId="4" applyFont="1" applyFill="1" applyBorder="1" applyAlignment="1" applyProtection="1">
      <alignment horizontal="left"/>
    </xf>
    <xf numFmtId="0" fontId="12" fillId="0" borderId="1" xfId="4" applyFont="1" applyBorder="1" applyAlignment="1" applyProtection="1">
      <alignment horizontal="left"/>
    </xf>
    <xf numFmtId="0" fontId="32" fillId="0" borderId="1" xfId="4" applyFont="1" applyBorder="1" applyAlignment="1" applyProtection="1"/>
    <xf numFmtId="0" fontId="31" fillId="0" borderId="0" xfId="4" applyFont="1" applyAlignment="1" applyProtection="1">
      <alignment horizontal="center" vertical="center" textRotation="45"/>
    </xf>
    <xf numFmtId="0" fontId="10" fillId="37" borderId="15" xfId="4" applyFont="1" applyFill="1" applyBorder="1" applyAlignment="1" applyProtection="1">
      <alignment horizontal="center" textRotation="33" wrapText="1"/>
    </xf>
    <xf numFmtId="0" fontId="10" fillId="37" borderId="3" xfId="4" applyFont="1" applyFill="1" applyBorder="1" applyAlignment="1" applyProtection="1">
      <alignment horizontal="center" textRotation="33" wrapText="1"/>
    </xf>
    <xf numFmtId="0" fontId="10" fillId="38" borderId="15" xfId="4" applyFont="1" applyFill="1" applyBorder="1" applyAlignment="1" applyProtection="1">
      <alignment horizontal="center" textRotation="33" wrapText="1"/>
    </xf>
    <xf numFmtId="0" fontId="10" fillId="39" borderId="15" xfId="4" applyFont="1" applyFill="1" applyBorder="1" applyAlignment="1" applyProtection="1">
      <alignment horizontal="center" textRotation="33" wrapText="1"/>
    </xf>
    <xf numFmtId="0" fontId="31" fillId="40" borderId="0" xfId="4" applyFont="1" applyFill="1" applyAlignment="1" applyProtection="1">
      <alignment horizontal="center"/>
    </xf>
    <xf numFmtId="10" fontId="33" fillId="0" borderId="15" xfId="4" applyNumberFormat="1" applyFont="1" applyBorder="1" applyAlignment="1" applyProtection="1">
      <alignment vertical="center"/>
    </xf>
    <xf numFmtId="0" fontId="31" fillId="0" borderId="0" xfId="4" applyFont="1" applyAlignment="1" applyProtection="1">
      <alignment vertical="center" textRotation="45"/>
    </xf>
    <xf numFmtId="10" fontId="33" fillId="0" borderId="115" xfId="6" applyNumberFormat="1" applyFont="1" applyBorder="1" applyAlignment="1" applyProtection="1">
      <alignment horizontal="right"/>
    </xf>
    <xf numFmtId="10" fontId="33" fillId="0" borderId="115" xfId="4" applyNumberFormat="1" applyFont="1" applyBorder="1" applyAlignment="1" applyProtection="1">
      <alignment vertical="center"/>
    </xf>
    <xf numFmtId="0" fontId="31" fillId="0" borderId="0" xfId="4" applyFont="1" applyBorder="1" applyAlignment="1" applyProtection="1">
      <alignment horizontal="center" vertical="center" wrapText="1"/>
    </xf>
    <xf numFmtId="0" fontId="32" fillId="0" borderId="0" xfId="4" applyFont="1" applyBorder="1" applyAlignment="1" applyProtection="1">
      <alignment horizontal="center" vertical="center" wrapText="1"/>
    </xf>
    <xf numFmtId="8" fontId="31" fillId="0" borderId="0" xfId="6" applyNumberFormat="1" applyFont="1" applyBorder="1" applyAlignment="1" applyProtection="1">
      <alignment horizontal="right"/>
    </xf>
    <xf numFmtId="0" fontId="31" fillId="0" borderId="0" xfId="4" applyFont="1" applyAlignment="1" applyProtection="1">
      <alignment vertical="center"/>
    </xf>
    <xf numFmtId="0" fontId="33" fillId="0" borderId="0" xfId="4" applyFont="1" applyBorder="1" applyAlignment="1" applyProtection="1">
      <alignment textRotation="45"/>
    </xf>
    <xf numFmtId="0" fontId="30" fillId="0" borderId="0" xfId="4" applyFont="1" applyFill="1" applyAlignment="1" applyProtection="1">
      <alignment vertical="center"/>
    </xf>
    <xf numFmtId="0" fontId="33" fillId="0" borderId="0" xfId="4" applyFont="1" applyBorder="1" applyProtection="1"/>
    <xf numFmtId="0" fontId="30" fillId="0" borderId="0" xfId="4" applyFont="1" applyFill="1" applyAlignment="1" applyProtection="1">
      <alignment horizontal="left" vertical="center"/>
    </xf>
    <xf numFmtId="0" fontId="30" fillId="0" borderId="0" xfId="4" applyFont="1" applyFill="1" applyBorder="1" applyAlignment="1" applyProtection="1">
      <alignment horizontal="center" vertical="center"/>
    </xf>
    <xf numFmtId="0" fontId="3" fillId="0" borderId="0" xfId="4" applyFont="1" applyBorder="1" applyAlignment="1" applyProtection="1">
      <alignment horizontal="center" vertical="center"/>
    </xf>
    <xf numFmtId="0" fontId="33" fillId="0" borderId="0" xfId="4" applyFont="1" applyAlignment="1" applyProtection="1">
      <alignment textRotation="45"/>
    </xf>
    <xf numFmtId="0" fontId="30" fillId="0" borderId="0" xfId="4" applyFont="1" applyAlignment="1" applyProtection="1"/>
    <xf numFmtId="0" fontId="8" fillId="0" borderId="0" xfId="4" applyFont="1" applyAlignment="1" applyProtection="1"/>
    <xf numFmtId="0" fontId="33" fillId="0" borderId="27" xfId="4" applyFont="1" applyBorder="1" applyAlignment="1" applyProtection="1">
      <alignment textRotation="45"/>
    </xf>
    <xf numFmtId="0" fontId="33" fillId="0" borderId="0" xfId="4" applyFont="1" applyProtection="1"/>
    <xf numFmtId="0" fontId="30" fillId="0" borderId="15" xfId="4" applyFont="1" applyBorder="1" applyAlignment="1" applyProtection="1">
      <alignment horizontal="center" wrapText="1"/>
    </xf>
    <xf numFmtId="0" fontId="30" fillId="0" borderId="15" xfId="4" applyFont="1" applyBorder="1" applyAlignment="1" applyProtection="1">
      <alignment horizontal="center"/>
    </xf>
    <xf numFmtId="0" fontId="31" fillId="0" borderId="0" xfId="4" applyFont="1" applyProtection="1"/>
    <xf numFmtId="0" fontId="3" fillId="0" borderId="0" xfId="0" applyFont="1" applyAlignment="1" applyProtection="1"/>
    <xf numFmtId="0" fontId="14" fillId="0" borderId="0" xfId="0" applyFont="1" applyFill="1" applyAlignment="1" applyProtection="1">
      <alignment horizontal="center"/>
    </xf>
    <xf numFmtId="0" fontId="5" fillId="0" borderId="0" xfId="0" applyFont="1" applyFill="1" applyBorder="1" applyAlignment="1" applyProtection="1">
      <alignment wrapText="1"/>
    </xf>
    <xf numFmtId="0" fontId="14" fillId="0" borderId="0" xfId="0" applyFont="1" applyFill="1" applyProtection="1"/>
    <xf numFmtId="0" fontId="23" fillId="0" borderId="0" xfId="0" applyFont="1" applyAlignment="1" applyProtection="1">
      <alignment horizontal="left" vertical="center" indent="7" readingOrder="1"/>
    </xf>
    <xf numFmtId="10" fontId="14" fillId="0" borderId="0" xfId="0" applyNumberFormat="1" applyFont="1" applyFill="1" applyBorder="1" applyProtection="1"/>
    <xf numFmtId="0" fontId="14" fillId="0" borderId="0" xfId="0" applyNumberFormat="1" applyFont="1" applyAlignment="1" applyProtection="1"/>
    <xf numFmtId="10" fontId="33" fillId="9" borderId="15" xfId="5" applyNumberFormat="1" applyFont="1" applyFill="1" applyBorder="1" applyAlignment="1" applyProtection="1">
      <alignment horizontal="right"/>
      <protection locked="0"/>
    </xf>
    <xf numFmtId="10" fontId="33" fillId="9" borderId="15" xfId="4" applyNumberFormat="1" applyFont="1" applyFill="1" applyBorder="1" applyProtection="1">
      <protection locked="0"/>
    </xf>
    <xf numFmtId="0" fontId="29" fillId="2" borderId="1" xfId="0" applyFont="1" applyFill="1" applyBorder="1" applyAlignment="1" applyProtection="1">
      <alignment horizontal="center"/>
      <protection locked="0"/>
    </xf>
    <xf numFmtId="0" fontId="5" fillId="0" borderId="0" xfId="0" applyFont="1" applyFill="1" applyBorder="1" applyAlignment="1" applyProtection="1">
      <alignment horizontal="center" vertical="center"/>
    </xf>
    <xf numFmtId="164" fontId="3" fillId="2" borderId="1" xfId="0" applyNumberFormat="1" applyFont="1" applyFill="1" applyBorder="1" applyAlignment="1" applyProtection="1">
      <alignment horizontal="center"/>
      <protection locked="0"/>
    </xf>
    <xf numFmtId="0" fontId="5" fillId="0" borderId="0" xfId="0" applyFont="1" applyAlignment="1" applyProtection="1">
      <alignment horizontal="center"/>
    </xf>
    <xf numFmtId="0" fontId="7" fillId="2" borderId="1" xfId="0" applyFont="1" applyFill="1" applyBorder="1" applyAlignment="1" applyProtection="1">
      <alignment horizontal="center"/>
      <protection locked="0"/>
    </xf>
    <xf numFmtId="0" fontId="29" fillId="0" borderId="0" xfId="0" applyFont="1" applyAlignment="1" applyProtection="1">
      <alignment horizontal="center" wrapText="1"/>
    </xf>
    <xf numFmtId="0" fontId="3" fillId="2" borderId="1" xfId="0" applyNumberFormat="1" applyFont="1" applyFill="1" applyBorder="1" applyAlignment="1" applyProtection="1">
      <alignment horizontal="center"/>
      <protection locked="0"/>
    </xf>
    <xf numFmtId="0" fontId="3" fillId="0" borderId="0" xfId="0" applyFont="1" applyAlignment="1" applyProtection="1">
      <alignment horizontal="left" wrapText="1"/>
    </xf>
    <xf numFmtId="0" fontId="29" fillId="0" borderId="0" xfId="0" applyFont="1" applyAlignment="1" applyProtection="1">
      <alignment horizontal="left" wrapText="1"/>
    </xf>
    <xf numFmtId="0" fontId="29" fillId="0" borderId="0" xfId="0" applyFont="1" applyAlignment="1" applyProtection="1">
      <alignment horizontal="left"/>
    </xf>
    <xf numFmtId="0" fontId="3" fillId="2" borderId="1" xfId="0" applyFont="1" applyFill="1" applyBorder="1" applyAlignment="1" applyProtection="1">
      <alignment horizontal="center"/>
      <protection locked="0"/>
    </xf>
    <xf numFmtId="0" fontId="8" fillId="0" borderId="0" xfId="0" applyFont="1" applyAlignment="1" applyProtection="1">
      <alignment horizontal="left" wrapText="1"/>
    </xf>
    <xf numFmtId="0" fontId="8" fillId="0" borderId="0" xfId="0" applyFont="1" applyAlignment="1" applyProtection="1">
      <alignment horizontal="left"/>
    </xf>
    <xf numFmtId="0" fontId="5" fillId="2" borderId="1" xfId="0" applyFont="1" applyFill="1" applyBorder="1" applyAlignment="1" applyProtection="1">
      <alignment horizontal="center"/>
      <protection locked="0"/>
    </xf>
    <xf numFmtId="0" fontId="3" fillId="0" borderId="0" xfId="0" applyFont="1" applyAlignment="1" applyProtection="1">
      <alignment horizontal="left"/>
    </xf>
    <xf numFmtId="14" fontId="29" fillId="2" borderId="1" xfId="0" applyNumberFormat="1" applyFont="1" applyFill="1" applyBorder="1" applyAlignment="1" applyProtection="1">
      <alignment horizontal="center"/>
      <protection locked="0"/>
    </xf>
    <xf numFmtId="14" fontId="3" fillId="2" borderId="1" xfId="0" applyNumberFormat="1" applyFont="1" applyFill="1" applyBorder="1" applyAlignment="1" applyProtection="1">
      <alignment horizontal="center"/>
      <protection locked="0"/>
    </xf>
    <xf numFmtId="0" fontId="5" fillId="4" borderId="0" xfId="0" applyFont="1" applyFill="1" applyAlignment="1">
      <alignment wrapText="1"/>
    </xf>
    <xf numFmtId="0" fontId="5" fillId="4" borderId="0" xfId="0" applyFont="1" applyFill="1" applyAlignment="1">
      <alignment horizontal="center"/>
    </xf>
    <xf numFmtId="0" fontId="29" fillId="0" borderId="2" xfId="0" applyFont="1" applyBorder="1" applyAlignment="1" applyProtection="1">
      <alignment horizontal="center"/>
    </xf>
    <xf numFmtId="0" fontId="5" fillId="0" borderId="0" xfId="0" applyFont="1" applyAlignment="1" applyProtection="1"/>
    <xf numFmtId="0" fontId="9" fillId="0" borderId="0" xfId="0" applyFont="1" applyFill="1" applyBorder="1" applyProtection="1"/>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19" fillId="0" borderId="17" xfId="0" applyFont="1" applyBorder="1" applyAlignment="1" applyProtection="1">
      <alignment vertical="center" wrapText="1"/>
    </xf>
    <xf numFmtId="0" fontId="19" fillId="0" borderId="0" xfId="0" applyFont="1" applyBorder="1" applyAlignment="1" applyProtection="1">
      <alignment vertical="center" wrapText="1"/>
    </xf>
    <xf numFmtId="0" fontId="3" fillId="0" borderId="0" xfId="0" applyFont="1" applyAlignment="1" applyProtection="1">
      <alignment horizontal="center" wrapText="1"/>
    </xf>
    <xf numFmtId="0" fontId="5" fillId="5" borderId="7" xfId="0" applyFont="1" applyFill="1" applyBorder="1" applyAlignment="1" applyProtection="1">
      <alignment horizontal="center"/>
    </xf>
    <xf numFmtId="0" fontId="5" fillId="5" borderId="8" xfId="0" applyFont="1" applyFill="1" applyBorder="1" applyAlignment="1" applyProtection="1">
      <alignment horizontal="center"/>
    </xf>
    <xf numFmtId="0" fontId="5" fillId="5" borderId="9" xfId="0" applyFont="1" applyFill="1" applyBorder="1" applyAlignment="1" applyProtection="1">
      <alignment horizontal="center"/>
    </xf>
    <xf numFmtId="0" fontId="5" fillId="5" borderId="10"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11" xfId="0" applyFont="1" applyFill="1" applyBorder="1" applyAlignment="1" applyProtection="1">
      <alignment horizontal="center"/>
    </xf>
    <xf numFmtId="14" fontId="7" fillId="5" borderId="12" xfId="0" applyNumberFormat="1" applyFont="1" applyFill="1" applyBorder="1" applyAlignment="1" applyProtection="1">
      <alignment horizontal="right"/>
    </xf>
    <xf numFmtId="14" fontId="7" fillId="5" borderId="13" xfId="0" applyNumberFormat="1" applyFont="1" applyFill="1" applyBorder="1" applyAlignment="1" applyProtection="1">
      <alignment horizontal="right"/>
    </xf>
    <xf numFmtId="14" fontId="7" fillId="5" borderId="13" xfId="0" applyNumberFormat="1" applyFont="1" applyFill="1" applyBorder="1" applyAlignment="1" applyProtection="1">
      <alignment horizontal="left"/>
    </xf>
    <xf numFmtId="14" fontId="7" fillId="5" borderId="14" xfId="0" applyNumberFormat="1" applyFont="1" applyFill="1" applyBorder="1" applyAlignment="1" applyProtection="1">
      <alignment horizontal="left"/>
    </xf>
    <xf numFmtId="0" fontId="8" fillId="0" borderId="0" xfId="0" applyFont="1" applyBorder="1" applyAlignment="1" applyProtection="1">
      <alignment horizontal="center"/>
    </xf>
    <xf numFmtId="0" fontId="5" fillId="0" borderId="15" xfId="0" applyFont="1" applyBorder="1" applyAlignment="1" applyProtection="1">
      <alignment horizontal="center"/>
    </xf>
    <xf numFmtId="0" fontId="18" fillId="0" borderId="0" xfId="0" applyFont="1" applyAlignment="1" applyProtection="1">
      <alignment horizontal="center"/>
    </xf>
    <xf numFmtId="0" fontId="14" fillId="14" borderId="3" xfId="0" applyFont="1" applyFill="1" applyBorder="1" applyAlignment="1" applyProtection="1">
      <alignment horizontal="center"/>
    </xf>
    <xf numFmtId="0" fontId="14" fillId="14" borderId="4" xfId="0" applyFont="1" applyFill="1" applyBorder="1" applyAlignment="1" applyProtection="1">
      <alignment horizontal="center"/>
    </xf>
    <xf numFmtId="0" fontId="14" fillId="14" borderId="5" xfId="0" applyFont="1" applyFill="1" applyBorder="1" applyAlignment="1" applyProtection="1">
      <alignment horizontal="center"/>
    </xf>
    <xf numFmtId="0" fontId="5" fillId="14" borderId="15" xfId="0" applyFont="1" applyFill="1" applyBorder="1" applyAlignment="1" applyProtection="1">
      <alignment horizontal="left"/>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14" fillId="0" borderId="2" xfId="0" applyFont="1" applyBorder="1" applyAlignment="1" applyProtection="1">
      <alignment horizontal="left"/>
    </xf>
    <xf numFmtId="0" fontId="14" fillId="0" borderId="0" xfId="0" applyFont="1" applyAlignment="1" applyProtection="1">
      <alignment horizontal="center" wrapText="1"/>
    </xf>
    <xf numFmtId="0" fontId="14" fillId="0" borderId="0" xfId="0" applyFont="1" applyFill="1" applyBorder="1" applyProtection="1"/>
    <xf numFmtId="0" fontId="3" fillId="0" borderId="0" xfId="0" applyFont="1" applyAlignment="1">
      <alignment horizontal="right"/>
    </xf>
    <xf numFmtId="0" fontId="3" fillId="0" borderId="0" xfId="0" applyFont="1" applyAlignment="1">
      <alignment wrapText="1"/>
    </xf>
    <xf numFmtId="0" fontId="5" fillId="5" borderId="0" xfId="4" applyFont="1" applyFill="1" applyAlignment="1">
      <alignment wrapText="1"/>
    </xf>
    <xf numFmtId="0" fontId="5" fillId="5" borderId="0" xfId="4" applyFont="1" applyFill="1" applyAlignment="1">
      <alignment horizontal="center"/>
    </xf>
    <xf numFmtId="0" fontId="5" fillId="0" borderId="3" xfId="0" applyFont="1" applyBorder="1" applyAlignment="1" applyProtection="1">
      <alignment horizontal="left"/>
    </xf>
    <xf numFmtId="0" fontId="5" fillId="0" borderId="5" xfId="0" applyFont="1" applyBorder="1" applyAlignment="1" applyProtection="1">
      <alignment horizontal="left"/>
    </xf>
    <xf numFmtId="0" fontId="14" fillId="14" borderId="15" xfId="0" applyFont="1" applyFill="1" applyBorder="1" applyAlignment="1" applyProtection="1">
      <alignment horizontal="center"/>
    </xf>
    <xf numFmtId="0" fontId="14" fillId="0" borderId="3" xfId="0" applyFont="1" applyBorder="1" applyAlignment="1" applyProtection="1">
      <alignment horizontal="center"/>
    </xf>
    <xf numFmtId="0" fontId="14" fillId="0" borderId="4" xfId="0" applyFont="1" applyBorder="1" applyAlignment="1" applyProtection="1">
      <alignment horizontal="center"/>
    </xf>
    <xf numFmtId="0" fontId="14" fillId="0" borderId="5" xfId="0" applyFont="1" applyBorder="1" applyAlignment="1" applyProtection="1">
      <alignment horizontal="center"/>
    </xf>
    <xf numFmtId="0" fontId="3" fillId="0" borderId="2" xfId="0" applyFont="1" applyBorder="1" applyAlignment="1" applyProtection="1">
      <alignment horizontal="left"/>
    </xf>
    <xf numFmtId="0" fontId="3" fillId="0" borderId="0" xfId="0" applyFont="1" applyBorder="1" applyAlignment="1" applyProtection="1">
      <alignment horizontal="left"/>
    </xf>
    <xf numFmtId="0" fontId="12" fillId="0" borderId="0" xfId="0" applyFont="1" applyAlignment="1">
      <alignment horizontal="center" wrapText="1"/>
    </xf>
    <xf numFmtId="0" fontId="8" fillId="0" borderId="23"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3" fillId="13" borderId="11" xfId="0" applyFont="1" applyFill="1" applyBorder="1" applyAlignment="1">
      <alignment horizontal="center"/>
    </xf>
    <xf numFmtId="0" fontId="3" fillId="6" borderId="1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3" fillId="6" borderId="11" xfId="0" applyFont="1" applyFill="1" applyBorder="1" applyAlignment="1" applyProtection="1">
      <alignment horizontal="left" vertical="top" wrapText="1"/>
      <protection locked="0"/>
    </xf>
    <xf numFmtId="0" fontId="3" fillId="6" borderId="12" xfId="0" applyFont="1" applyFill="1" applyBorder="1" applyAlignment="1" applyProtection="1">
      <alignment horizontal="left" vertical="top" wrapText="1"/>
      <protection locked="0"/>
    </xf>
    <xf numFmtId="0" fontId="3" fillId="6" borderId="13" xfId="0" applyFont="1" applyFill="1" applyBorder="1" applyAlignment="1" applyProtection="1">
      <alignment horizontal="left" vertical="top" wrapText="1"/>
      <protection locked="0"/>
    </xf>
    <xf numFmtId="0" fontId="3" fillId="6" borderId="14" xfId="0" applyFont="1" applyFill="1" applyBorder="1" applyAlignment="1" applyProtection="1">
      <alignment horizontal="left" vertical="top" wrapText="1"/>
      <protection locked="0"/>
    </xf>
    <xf numFmtId="0" fontId="14" fillId="0" borderId="0" xfId="0" applyNumberFormat="1" applyFont="1" applyAlignment="1"/>
    <xf numFmtId="0" fontId="5" fillId="18" borderId="0" xfId="0" applyFont="1" applyFill="1" applyAlignment="1">
      <alignment horizontal="left"/>
    </xf>
    <xf numFmtId="0" fontId="5" fillId="18" borderId="0" xfId="0" applyFont="1" applyFill="1" applyAlignment="1">
      <alignment horizontal="center"/>
    </xf>
    <xf numFmtId="0" fontId="14" fillId="0" borderId="0" xfId="0" applyFont="1" applyAlignment="1">
      <alignment horizontal="center" wrapText="1"/>
    </xf>
    <xf numFmtId="0" fontId="14" fillId="0" borderId="0" xfId="0" applyFont="1" applyAlignment="1">
      <alignment horizontal="left" wrapText="1"/>
    </xf>
    <xf numFmtId="0" fontId="14" fillId="0" borderId="0" xfId="0" applyFont="1" applyFill="1" applyBorder="1" applyAlignment="1">
      <alignment horizontal="center" vertical="justify"/>
    </xf>
    <xf numFmtId="0" fontId="14" fillId="0" borderId="0" xfId="0" applyFont="1" applyAlignment="1"/>
    <xf numFmtId="0" fontId="14" fillId="0" borderId="0" xfId="0" applyFont="1" applyAlignment="1">
      <alignment wrapText="1"/>
    </xf>
    <xf numFmtId="0" fontId="14" fillId="0" borderId="0" xfId="0" applyFont="1" applyAlignment="1">
      <alignment horizontal="left" vertical="top" wrapText="1"/>
    </xf>
    <xf numFmtId="0" fontId="14" fillId="0" borderId="0" xfId="0" applyFont="1" applyAlignment="1">
      <alignment vertical="top" wrapText="1"/>
    </xf>
    <xf numFmtId="0" fontId="33" fillId="0" borderId="3" xfId="4" applyFont="1" applyBorder="1" applyAlignment="1" applyProtection="1">
      <alignment horizontal="left" vertical="center" wrapText="1"/>
    </xf>
    <xf numFmtId="0" fontId="3" fillId="0" borderId="5" xfId="4" applyFont="1" applyBorder="1" applyAlignment="1" applyProtection="1">
      <alignment vertical="center" wrapText="1"/>
    </xf>
    <xf numFmtId="0" fontId="32" fillId="0" borderId="1" xfId="4" applyFont="1" applyBorder="1" applyAlignment="1" applyProtection="1">
      <alignment horizontal="center"/>
    </xf>
    <xf numFmtId="0" fontId="32" fillId="0" borderId="111" xfId="4" applyFont="1" applyBorder="1" applyAlignment="1" applyProtection="1">
      <alignment horizontal="center" vertical="center" wrapText="1"/>
    </xf>
    <xf numFmtId="0" fontId="12" fillId="0" borderId="112" xfId="4" applyFont="1" applyBorder="1" applyAlignment="1" applyProtection="1">
      <alignment horizontal="center" vertical="center" wrapText="1"/>
    </xf>
    <xf numFmtId="0" fontId="30" fillId="0" borderId="113" xfId="4" applyFont="1" applyBorder="1" applyAlignment="1" applyProtection="1">
      <alignment horizontal="center" vertical="center" wrapText="1"/>
    </xf>
    <xf numFmtId="0" fontId="3" fillId="0" borderId="114" xfId="4" applyFont="1" applyBorder="1" applyAlignment="1" applyProtection="1">
      <alignment horizontal="center" vertical="center" wrapText="1"/>
    </xf>
    <xf numFmtId="0" fontId="30" fillId="0" borderId="0" xfId="4" applyFont="1" applyFill="1" applyBorder="1" applyAlignment="1" applyProtection="1">
      <alignment horizontal="center" vertical="center"/>
    </xf>
    <xf numFmtId="0" fontId="3" fillId="0" borderId="0" xfId="4" applyFont="1" applyBorder="1" applyAlignment="1" applyProtection="1">
      <alignment horizontal="center" vertical="center"/>
    </xf>
    <xf numFmtId="0" fontId="30" fillId="0" borderId="15" xfId="4" applyFont="1" applyBorder="1" applyAlignment="1" applyProtection="1"/>
    <xf numFmtId="0" fontId="3" fillId="0" borderId="15" xfId="4" applyFont="1" applyBorder="1" applyAlignment="1" applyProtection="1"/>
    <xf numFmtId="0" fontId="30" fillId="0" borderId="0" xfId="4" applyFont="1" applyFill="1" applyAlignment="1" applyProtection="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5" fillId="18" borderId="0" xfId="0" applyFont="1" applyFill="1" applyAlignment="1" applyProtection="1">
      <alignment horizontal="center"/>
    </xf>
    <xf numFmtId="14" fontId="4" fillId="9" borderId="10" xfId="0" applyNumberFormat="1" applyFont="1" applyFill="1" applyBorder="1" applyAlignment="1" applyProtection="1">
      <alignment horizontal="center" vertical="center"/>
      <protection locked="0"/>
    </xf>
    <xf numFmtId="14" fontId="4" fillId="9" borderId="12" xfId="0" applyNumberFormat="1" applyFont="1" applyFill="1" applyBorder="1" applyAlignment="1" applyProtection="1">
      <alignment horizontal="center" vertical="center"/>
      <protection locked="0"/>
    </xf>
    <xf numFmtId="0" fontId="3" fillId="6" borderId="32" xfId="0" applyFont="1" applyFill="1" applyBorder="1" applyAlignment="1" applyProtection="1">
      <alignment horizontal="left" vertical="top" wrapText="1"/>
      <protection locked="0"/>
    </xf>
    <xf numFmtId="0" fontId="3" fillId="6" borderId="60" xfId="0" applyFont="1" applyFill="1" applyBorder="1" applyAlignment="1" applyProtection="1">
      <alignment horizontal="left" vertical="top" wrapText="1"/>
      <protection locked="0"/>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5" fillId="0" borderId="0" xfId="0" applyFont="1"/>
    <xf numFmtId="0" fontId="5" fillId="0" borderId="0" xfId="0" applyFont="1" applyAlignment="1">
      <alignment horizontal="left"/>
    </xf>
    <xf numFmtId="14" fontId="4" fillId="9" borderId="7" xfId="0" applyNumberFormat="1" applyFont="1" applyFill="1" applyBorder="1" applyAlignment="1" applyProtection="1">
      <alignment horizontal="center" vertical="center"/>
      <protection locked="0"/>
    </xf>
    <xf numFmtId="0" fontId="3" fillId="6" borderId="44" xfId="0" applyFont="1" applyFill="1" applyBorder="1" applyAlignment="1" applyProtection="1">
      <alignment horizontal="left" vertical="top" wrapText="1"/>
      <protection locked="0"/>
    </xf>
    <xf numFmtId="0" fontId="3" fillId="6" borderId="49" xfId="0" applyFont="1" applyFill="1" applyBorder="1" applyAlignment="1" applyProtection="1">
      <alignment horizontal="left" vertical="top" wrapText="1"/>
      <protection locked="0"/>
    </xf>
    <xf numFmtId="0" fontId="5" fillId="20" borderId="0" xfId="0" applyFont="1" applyFill="1" applyAlignment="1">
      <alignment horizontal="left"/>
    </xf>
    <xf numFmtId="0" fontId="14" fillId="0" borderId="0" xfId="0" applyFont="1" applyAlignment="1">
      <alignment horizontal="left"/>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23" borderId="0" xfId="0" applyFont="1" applyFill="1" applyAlignment="1">
      <alignment horizontal="left" wrapText="1"/>
    </xf>
    <xf numFmtId="0" fontId="3" fillId="0" borderId="0" xfId="0" applyFont="1" applyAlignment="1">
      <alignment horizontal="center" vertical="justify"/>
    </xf>
    <xf numFmtId="0" fontId="8" fillId="23" borderId="65" xfId="0" applyFont="1" applyFill="1" applyBorder="1" applyAlignment="1">
      <alignment horizontal="center" vertical="center"/>
    </xf>
    <xf numFmtId="0" fontId="8" fillId="23" borderId="52" xfId="0" applyFont="1" applyFill="1" applyBorder="1" applyAlignment="1">
      <alignment horizontal="center" vertical="center"/>
    </xf>
    <xf numFmtId="0" fontId="8" fillId="23" borderId="0" xfId="0" applyFont="1" applyFill="1" applyAlignment="1">
      <alignment horizontal="left"/>
    </xf>
    <xf numFmtId="0" fontId="8" fillId="23" borderId="54" xfId="0" applyFont="1" applyFill="1" applyBorder="1" applyAlignment="1">
      <alignment horizontal="center" vertical="center"/>
    </xf>
    <xf numFmtId="0" fontId="8" fillId="23" borderId="57" xfId="0" applyFont="1" applyFill="1" applyBorder="1" applyAlignment="1">
      <alignment horizontal="center" vertical="center"/>
    </xf>
    <xf numFmtId="0" fontId="8" fillId="23" borderId="38" xfId="0" applyFont="1" applyFill="1" applyBorder="1" applyAlignment="1">
      <alignment horizontal="center" vertical="center"/>
    </xf>
    <xf numFmtId="0" fontId="8" fillId="23" borderId="53" xfId="0" applyFont="1" applyFill="1" applyBorder="1" applyAlignment="1">
      <alignment horizontal="center" vertical="center"/>
    </xf>
    <xf numFmtId="0" fontId="5" fillId="23" borderId="0" xfId="0" applyFont="1" applyFill="1" applyAlignment="1">
      <alignment horizontal="left"/>
    </xf>
    <xf numFmtId="0" fontId="8" fillId="25" borderId="0" xfId="0" applyFont="1" applyFill="1" applyAlignment="1">
      <alignment horizontal="left"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26" borderId="20" xfId="0" applyFont="1" applyFill="1" applyBorder="1" applyAlignment="1">
      <alignment horizontal="center"/>
    </xf>
    <xf numFmtId="0" fontId="8" fillId="26" borderId="21" xfId="0" applyFont="1" applyFill="1" applyBorder="1" applyAlignment="1">
      <alignment horizontal="center"/>
    </xf>
    <xf numFmtId="0" fontId="12" fillId="6" borderId="108" xfId="0" applyFont="1" applyFill="1" applyBorder="1" applyAlignment="1" applyProtection="1">
      <alignment wrapText="1"/>
      <protection locked="0"/>
    </xf>
    <xf numFmtId="0" fontId="12" fillId="6" borderId="67" xfId="0" applyFont="1" applyFill="1" applyBorder="1" applyAlignment="1" applyProtection="1">
      <alignment wrapText="1"/>
      <protection locked="0"/>
    </xf>
    <xf numFmtId="0" fontId="12" fillId="6" borderId="35" xfId="0" applyFont="1" applyFill="1" applyBorder="1" applyAlignment="1" applyProtection="1">
      <alignment wrapText="1"/>
      <protection locked="0"/>
    </xf>
    <xf numFmtId="0" fontId="12" fillId="6" borderId="36" xfId="0" applyFont="1" applyFill="1" applyBorder="1" applyAlignment="1" applyProtection="1">
      <alignment wrapText="1"/>
      <protection locked="0"/>
    </xf>
    <xf numFmtId="0" fontId="12" fillId="6" borderId="89" xfId="0" applyFont="1" applyFill="1" applyBorder="1" applyAlignment="1" applyProtection="1">
      <alignment wrapText="1"/>
      <protection locked="0"/>
    </xf>
    <xf numFmtId="0" fontId="12" fillId="6" borderId="70" xfId="0" applyFont="1" applyFill="1" applyBorder="1" applyAlignment="1" applyProtection="1">
      <alignment wrapText="1"/>
      <protection locked="0"/>
    </xf>
    <xf numFmtId="0" fontId="14" fillId="0" borderId="0" xfId="4" applyFont="1" applyAlignment="1">
      <alignment horizontal="left" wrapText="1"/>
    </xf>
    <xf numFmtId="0" fontId="12" fillId="6" borderId="12" xfId="0" applyFont="1" applyFill="1" applyBorder="1" applyAlignment="1" applyProtection="1">
      <alignment wrapText="1"/>
      <protection locked="0"/>
    </xf>
    <xf numFmtId="0" fontId="12" fillId="6" borderId="50" xfId="0" applyFont="1" applyFill="1" applyBorder="1" applyAlignment="1" applyProtection="1">
      <alignment wrapText="1"/>
      <protection locked="0"/>
    </xf>
    <xf numFmtId="0" fontId="5" fillId="25" borderId="0" xfId="4" applyFont="1" applyFill="1" applyAlignment="1">
      <alignment horizontal="center"/>
    </xf>
    <xf numFmtId="0" fontId="14" fillId="0" borderId="0" xfId="4" applyFont="1" applyAlignment="1">
      <alignment wrapText="1"/>
    </xf>
    <xf numFmtId="0" fontId="14" fillId="0" borderId="0" xfId="4" applyFont="1" applyFill="1"/>
    <xf numFmtId="0" fontId="3" fillId="6" borderId="39" xfId="0" applyFont="1" applyFill="1" applyBorder="1" applyAlignment="1" applyProtection="1">
      <alignment horizontal="center"/>
      <protection locked="0"/>
    </xf>
    <xf numFmtId="0" fontId="3" fillId="6" borderId="75" xfId="0" applyFont="1" applyFill="1" applyBorder="1" applyAlignment="1" applyProtection="1">
      <alignment horizontal="center"/>
      <protection locked="0"/>
    </xf>
    <xf numFmtId="0" fontId="3" fillId="6" borderId="76" xfId="0" applyFont="1" applyFill="1" applyBorder="1" applyAlignment="1" applyProtection="1">
      <alignment horizontal="center"/>
      <protection locked="0"/>
    </xf>
    <xf numFmtId="0" fontId="8" fillId="28" borderId="0" xfId="0" applyFont="1" applyFill="1" applyAlignment="1">
      <alignment horizontal="left"/>
    </xf>
    <xf numFmtId="0" fontId="3" fillId="0" borderId="0" xfId="0" applyFont="1" applyAlignment="1">
      <alignment horizontal="left" wrapText="1"/>
    </xf>
    <xf numFmtId="0" fontId="8" fillId="28" borderId="62" xfId="0" applyFont="1" applyFill="1" applyBorder="1" applyAlignment="1">
      <alignment horizontal="center" vertical="justify"/>
    </xf>
    <xf numFmtId="0" fontId="8" fillId="28" borderId="8" xfId="0" applyFont="1" applyFill="1" applyBorder="1" applyAlignment="1">
      <alignment horizontal="center" vertical="justify"/>
    </xf>
    <xf numFmtId="0" fontId="8" fillId="28" borderId="9" xfId="0" applyFont="1" applyFill="1" applyBorder="1" applyAlignment="1">
      <alignment horizontal="center" vertical="justify"/>
    </xf>
    <xf numFmtId="0" fontId="8" fillId="28" borderId="51" xfId="0" applyFont="1" applyFill="1" applyBorder="1" applyAlignment="1">
      <alignment horizontal="center" vertical="justify"/>
    </xf>
    <xf numFmtId="0" fontId="8" fillId="28" borderId="13" xfId="0" applyFont="1" applyFill="1" applyBorder="1" applyAlignment="1">
      <alignment horizontal="center" vertical="justify"/>
    </xf>
    <xf numFmtId="0" fontId="8" fillId="28" borderId="14" xfId="0" applyFont="1" applyFill="1" applyBorder="1" applyAlignment="1">
      <alignment horizontal="center" vertical="justify"/>
    </xf>
    <xf numFmtId="0" fontId="12" fillId="6" borderId="77" xfId="0" applyFont="1" applyFill="1" applyBorder="1" applyAlignment="1" applyProtection="1">
      <alignment horizontal="left" vertical="top" wrapText="1"/>
      <protection locked="0"/>
    </xf>
    <xf numFmtId="0" fontId="12" fillId="6" borderId="78" xfId="0" applyFont="1" applyFill="1" applyBorder="1" applyAlignment="1" applyProtection="1">
      <alignment horizontal="left" vertical="top" wrapText="1"/>
      <protection locked="0"/>
    </xf>
    <xf numFmtId="0" fontId="12" fillId="6" borderId="79" xfId="0" applyFont="1" applyFill="1" applyBorder="1" applyAlignment="1" applyProtection="1">
      <alignment horizontal="left" vertical="top" wrapText="1"/>
      <protection locked="0"/>
    </xf>
    <xf numFmtId="0" fontId="3" fillId="0" borderId="123" xfId="0" applyFont="1" applyBorder="1" applyAlignment="1">
      <alignment horizontal="center" vertical="justify" wrapText="1"/>
    </xf>
    <xf numFmtId="0" fontId="3" fillId="0" borderId="124" xfId="0" applyFont="1" applyBorder="1" applyAlignment="1">
      <alignment horizontal="center" vertical="justify" wrapText="1"/>
    </xf>
    <xf numFmtId="0" fontId="12" fillId="6" borderId="81" xfId="0" applyFont="1" applyFill="1" applyBorder="1" applyAlignment="1" applyProtection="1">
      <alignment horizontal="left" vertical="top" wrapText="1"/>
      <protection locked="0"/>
    </xf>
    <xf numFmtId="0" fontId="12" fillId="6" borderId="8" xfId="0" applyFont="1" applyFill="1" applyBorder="1" applyAlignment="1" applyProtection="1">
      <alignment horizontal="left" vertical="top" wrapText="1"/>
      <protection locked="0"/>
    </xf>
    <xf numFmtId="0" fontId="12" fillId="6" borderId="9" xfId="0" applyFont="1" applyFill="1" applyBorder="1" applyAlignment="1" applyProtection="1">
      <alignment horizontal="left" vertical="top" wrapText="1"/>
      <protection locked="0"/>
    </xf>
    <xf numFmtId="0" fontId="12" fillId="6" borderId="82" xfId="0" applyFont="1" applyFill="1" applyBorder="1" applyAlignment="1" applyProtection="1">
      <alignment horizontal="left" vertical="top" wrapText="1"/>
      <protection locked="0"/>
    </xf>
    <xf numFmtId="0" fontId="12" fillId="6" borderId="13" xfId="0" applyFont="1" applyFill="1" applyBorder="1" applyAlignment="1" applyProtection="1">
      <alignment horizontal="left" vertical="top" wrapText="1"/>
      <protection locked="0"/>
    </xf>
    <xf numFmtId="0" fontId="12" fillId="6" borderId="14" xfId="0" applyFont="1" applyFill="1" applyBorder="1" applyAlignment="1" applyProtection="1">
      <alignment horizontal="left" vertical="top" wrapText="1"/>
      <protection locked="0"/>
    </xf>
    <xf numFmtId="0" fontId="12" fillId="6" borderId="35" xfId="0" applyFont="1" applyFill="1" applyBorder="1" applyAlignment="1" applyProtection="1">
      <alignment horizontal="left" wrapText="1"/>
      <protection locked="0"/>
    </xf>
    <xf numFmtId="0" fontId="12" fillId="6" borderId="36" xfId="0" applyFont="1" applyFill="1" applyBorder="1" applyAlignment="1" applyProtection="1">
      <alignment horizontal="left" wrapText="1"/>
      <protection locked="0"/>
    </xf>
    <xf numFmtId="0" fontId="3" fillId="6" borderId="39" xfId="0" applyFont="1" applyFill="1" applyBorder="1" applyAlignment="1" applyProtection="1">
      <alignment horizontal="left" vertical="top" wrapText="1"/>
      <protection locked="0"/>
    </xf>
    <xf numFmtId="0" fontId="3" fillId="6" borderId="75" xfId="0" applyFont="1" applyFill="1" applyBorder="1" applyAlignment="1" applyProtection="1">
      <alignment horizontal="left" vertical="top" wrapText="1"/>
      <protection locked="0"/>
    </xf>
    <xf numFmtId="0" fontId="3" fillId="6" borderId="76" xfId="0" applyFont="1" applyFill="1" applyBorder="1" applyAlignment="1" applyProtection="1">
      <alignment horizontal="left" vertical="top" wrapText="1"/>
      <protection locked="0"/>
    </xf>
    <xf numFmtId="0" fontId="8" fillId="28" borderId="7" xfId="0" applyFont="1" applyFill="1" applyBorder="1" applyAlignment="1">
      <alignment horizontal="center"/>
    </xf>
    <xf numFmtId="0" fontId="8" fillId="28" borderId="64" xfId="0" applyFont="1" applyFill="1" applyBorder="1" applyAlignment="1">
      <alignment horizontal="center"/>
    </xf>
    <xf numFmtId="0" fontId="8" fillId="28" borderId="12" xfId="0" applyFont="1" applyFill="1" applyBorder="1" applyAlignment="1">
      <alignment horizontal="center"/>
    </xf>
    <xf numFmtId="0" fontId="8" fillId="28" borderId="50" xfId="0" applyFont="1" applyFill="1" applyBorder="1" applyAlignment="1">
      <alignment horizontal="center"/>
    </xf>
    <xf numFmtId="0" fontId="12" fillId="6" borderId="21" xfId="0" applyFont="1" applyFill="1" applyBorder="1" applyAlignment="1" applyProtection="1">
      <alignment horizontal="left" vertical="top" wrapText="1"/>
      <protection locked="0"/>
    </xf>
    <xf numFmtId="0" fontId="12" fillId="6" borderId="22" xfId="0" applyFont="1" applyFill="1" applyBorder="1" applyAlignment="1" applyProtection="1">
      <alignment horizontal="left" vertical="top" wrapText="1"/>
      <protection locked="0"/>
    </xf>
    <xf numFmtId="0" fontId="3" fillId="6" borderId="31" xfId="0" applyFont="1" applyFill="1" applyBorder="1" applyAlignment="1" applyProtection="1">
      <alignment horizontal="center"/>
      <protection locked="0"/>
    </xf>
    <xf numFmtId="0" fontId="3" fillId="6" borderId="87" xfId="0" applyFont="1" applyFill="1" applyBorder="1" applyAlignment="1" applyProtection="1">
      <alignment horizontal="center"/>
      <protection locked="0"/>
    </xf>
    <xf numFmtId="0" fontId="3" fillId="6" borderId="88" xfId="0" applyFont="1" applyFill="1" applyBorder="1" applyAlignment="1" applyProtection="1">
      <alignment horizontal="center"/>
      <protection locked="0"/>
    </xf>
    <xf numFmtId="0" fontId="5" fillId="28" borderId="0" xfId="0" applyFont="1" applyFill="1" applyAlignment="1">
      <alignment horizontal="left"/>
    </xf>
    <xf numFmtId="0" fontId="5" fillId="28" borderId="0" xfId="0" applyFont="1" applyFill="1" applyAlignment="1">
      <alignment horizontal="center"/>
    </xf>
    <xf numFmtId="0" fontId="8" fillId="6" borderId="54" xfId="0" applyFont="1" applyFill="1" applyBorder="1" applyAlignment="1">
      <alignment horizontal="center" vertical="justify"/>
    </xf>
    <xf numFmtId="0" fontId="8" fillId="6" borderId="57" xfId="0" applyFont="1" applyFill="1" applyBorder="1" applyAlignment="1">
      <alignment horizontal="center" vertical="justify"/>
    </xf>
    <xf numFmtId="0" fontId="18" fillId="0" borderId="0" xfId="0" applyFont="1" applyFill="1" applyAlignment="1">
      <alignment horizontal="left"/>
    </xf>
    <xf numFmtId="0" fontId="3" fillId="0" borderId="0" xfId="0" applyFont="1" applyAlignment="1">
      <alignment horizontal="left"/>
    </xf>
    <xf numFmtId="0" fontId="8" fillId="31" borderId="38" xfId="0" applyFont="1" applyFill="1" applyBorder="1" applyAlignment="1">
      <alignment horizontal="center" vertical="justify"/>
    </xf>
    <xf numFmtId="0" fontId="8" fillId="31" borderId="53" xfId="0" applyFont="1" applyFill="1" applyBorder="1" applyAlignment="1">
      <alignment horizontal="center" vertical="justify"/>
    </xf>
    <xf numFmtId="0" fontId="8" fillId="32" borderId="35" xfId="0" applyFont="1" applyFill="1" applyBorder="1" applyAlignment="1">
      <alignment horizontal="center"/>
    </xf>
    <xf numFmtId="0" fontId="8" fillId="32" borderId="75" xfId="0" applyFont="1" applyFill="1" applyBorder="1" applyAlignment="1">
      <alignment horizontal="center"/>
    </xf>
    <xf numFmtId="0" fontId="8" fillId="32" borderId="76" xfId="0" applyFont="1" applyFill="1" applyBorder="1" applyAlignment="1">
      <alignment horizontal="center"/>
    </xf>
    <xf numFmtId="0" fontId="8" fillId="32" borderId="89" xfId="0" applyFont="1" applyFill="1" applyBorder="1" applyAlignment="1">
      <alignment horizontal="center"/>
    </xf>
    <xf numFmtId="0" fontId="8" fillId="32" borderId="90" xfId="0" applyFont="1" applyFill="1" applyBorder="1" applyAlignment="1">
      <alignment horizontal="center"/>
    </xf>
    <xf numFmtId="0" fontId="8" fillId="32" borderId="91" xfId="0" applyFont="1" applyFill="1" applyBorder="1" applyAlignment="1">
      <alignment horizontal="center"/>
    </xf>
    <xf numFmtId="0" fontId="5" fillId="17" borderId="0" xfId="4" applyFont="1" applyFill="1" applyAlignment="1">
      <alignment horizontal="left" wrapText="1"/>
    </xf>
    <xf numFmtId="0" fontId="5" fillId="17" borderId="0" xfId="4" applyFont="1" applyFill="1" applyAlignment="1">
      <alignment horizontal="center" wrapText="1"/>
    </xf>
    <xf numFmtId="0" fontId="8" fillId="32" borderId="13" xfId="0" applyFont="1" applyFill="1" applyBorder="1" applyAlignment="1">
      <alignment horizontal="left"/>
    </xf>
    <xf numFmtId="0" fontId="8" fillId="6" borderId="65" xfId="0" applyFont="1" applyFill="1" applyBorder="1" applyAlignment="1">
      <alignment horizontal="center" vertical="justify"/>
    </xf>
    <xf numFmtId="0" fontId="8" fillId="6" borderId="52" xfId="0" applyFont="1" applyFill="1" applyBorder="1" applyAlignment="1">
      <alignment horizontal="center" vertical="justify"/>
    </xf>
    <xf numFmtId="0" fontId="5" fillId="34" borderId="0" xfId="0" applyFont="1" applyFill="1" applyAlignment="1">
      <alignment horizontal="left"/>
    </xf>
    <xf numFmtId="0" fontId="0" fillId="0" borderId="21" xfId="0" applyBorder="1"/>
    <xf numFmtId="0" fontId="0" fillId="0" borderId="22" xfId="0" applyBorder="1"/>
    <xf numFmtId="0" fontId="8" fillId="6" borderId="6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6" borderId="92" xfId="0" applyFont="1" applyFill="1" applyBorder="1" applyAlignment="1" applyProtection="1">
      <alignment horizontal="left" vertical="top" wrapText="1"/>
      <protection locked="0"/>
    </xf>
    <xf numFmtId="0" fontId="0" fillId="0" borderId="46" xfId="0" applyBorder="1" applyProtection="1">
      <protection locked="0"/>
    </xf>
    <xf numFmtId="0" fontId="0" fillId="0" borderId="47" xfId="0" applyBorder="1" applyProtection="1">
      <protection locked="0"/>
    </xf>
    <xf numFmtId="0" fontId="12" fillId="6" borderId="3" xfId="0" applyFont="1" applyFill="1" applyBorder="1" applyAlignment="1" applyProtection="1">
      <alignment horizontal="left" vertical="top" wrapText="1"/>
      <protection locked="0"/>
    </xf>
    <xf numFmtId="0" fontId="0" fillId="0" borderId="4" xfId="0" applyBorder="1" applyProtection="1">
      <protection locked="0"/>
    </xf>
    <xf numFmtId="0" fontId="0" fillId="0" borderId="94" xfId="0" applyBorder="1" applyProtection="1">
      <protection locked="0"/>
    </xf>
    <xf numFmtId="0" fontId="12" fillId="6" borderId="93" xfId="0" applyFont="1" applyFill="1" applyBorder="1" applyAlignment="1" applyProtection="1">
      <alignment horizontal="left" wrapText="1"/>
      <protection locked="0"/>
    </xf>
    <xf numFmtId="0" fontId="12" fillId="6" borderId="93" xfId="0" applyFont="1" applyFill="1" applyBorder="1" applyAlignment="1" applyProtection="1">
      <alignment horizontal="left" vertical="top" wrapText="1"/>
      <protection locked="0"/>
    </xf>
    <xf numFmtId="0" fontId="12" fillId="6" borderId="95" xfId="0" applyFont="1" applyFill="1" applyBorder="1" applyAlignment="1" applyProtection="1">
      <alignment horizontal="left" vertical="top" wrapText="1"/>
      <protection locked="0"/>
    </xf>
    <xf numFmtId="0" fontId="0" fillId="0" borderId="24" xfId="0" applyBorder="1" applyProtection="1">
      <protection locked="0"/>
    </xf>
    <xf numFmtId="0" fontId="0" fillId="0" borderId="25" xfId="0" applyBorder="1" applyProtection="1">
      <protection locked="0"/>
    </xf>
    <xf numFmtId="0" fontId="5" fillId="34" borderId="0" xfId="0" applyFont="1" applyFill="1" applyAlignment="1">
      <alignment horizontal="center"/>
    </xf>
    <xf numFmtId="0" fontId="12" fillId="6" borderId="92" xfId="0" applyFont="1" applyFill="1" applyBorder="1" applyAlignment="1" applyProtection="1">
      <alignment horizontal="left" wrapText="1"/>
      <protection locked="0"/>
    </xf>
    <xf numFmtId="0" fontId="12" fillId="6" borderId="3" xfId="0" applyFont="1" applyFill="1" applyBorder="1" applyAlignment="1" applyProtection="1">
      <alignment horizontal="left" wrapText="1"/>
      <protection locked="0"/>
    </xf>
    <xf numFmtId="0" fontId="12" fillId="6" borderId="4" xfId="0" applyFont="1" applyFill="1" applyBorder="1" applyAlignment="1" applyProtection="1">
      <alignment horizontal="left" wrapText="1"/>
      <protection locked="0"/>
    </xf>
    <xf numFmtId="0" fontId="12" fillId="6" borderId="94" xfId="0" applyFont="1" applyFill="1" applyBorder="1" applyAlignment="1" applyProtection="1">
      <alignment horizontal="left" wrapText="1"/>
      <protection locked="0"/>
    </xf>
    <xf numFmtId="0" fontId="12" fillId="6" borderId="4" xfId="0" applyFont="1" applyFill="1" applyBorder="1" applyAlignment="1" applyProtection="1">
      <alignment horizontal="left" vertical="top" wrapText="1"/>
      <protection locked="0"/>
    </xf>
    <xf numFmtId="0" fontId="12" fillId="6" borderId="94" xfId="0" applyFont="1" applyFill="1" applyBorder="1" applyAlignment="1" applyProtection="1">
      <alignment horizontal="left" vertical="top" wrapText="1"/>
      <protection locked="0"/>
    </xf>
    <xf numFmtId="0" fontId="12" fillId="6" borderId="24" xfId="0" applyFont="1" applyFill="1" applyBorder="1" applyAlignment="1" applyProtection="1">
      <alignment horizontal="left" vertical="top" wrapText="1"/>
      <protection locked="0"/>
    </xf>
    <xf numFmtId="0" fontId="12" fillId="6" borderId="25" xfId="0" applyFont="1" applyFill="1" applyBorder="1" applyAlignment="1" applyProtection="1">
      <alignment horizontal="left" vertical="top" wrapText="1"/>
      <protection locked="0"/>
    </xf>
    <xf numFmtId="0" fontId="5" fillId="34" borderId="13" xfId="0" applyFont="1" applyFill="1" applyBorder="1" applyAlignment="1">
      <alignment horizontal="center"/>
    </xf>
    <xf numFmtId="0" fontId="12" fillId="6" borderId="92" xfId="0" applyFont="1" applyFill="1" applyBorder="1" applyAlignment="1" applyProtection="1">
      <alignment horizontal="center" vertical="center" wrapText="1"/>
      <protection locked="0"/>
    </xf>
    <xf numFmtId="0" fontId="12" fillId="6" borderId="126" xfId="0" applyFont="1" applyFill="1" applyBorder="1" applyAlignment="1" applyProtection="1">
      <alignment horizontal="left" vertical="top" wrapText="1"/>
      <protection locked="0"/>
    </xf>
    <xf numFmtId="0" fontId="0" fillId="0" borderId="1" xfId="0" applyBorder="1" applyProtection="1">
      <protection locked="0"/>
    </xf>
    <xf numFmtId="0" fontId="0" fillId="0" borderId="127" xfId="0" applyBorder="1" applyProtection="1">
      <protection locked="0"/>
    </xf>
    <xf numFmtId="0" fontId="14" fillId="0" borderId="0" xfId="0" applyFont="1"/>
    <xf numFmtId="0" fontId="5" fillId="20" borderId="0" xfId="0" applyFont="1" applyFill="1" applyAlignment="1">
      <alignment horizontal="center" wrapText="1"/>
    </xf>
    <xf numFmtId="0" fontId="5" fillId="20" borderId="0" xfId="0" applyFont="1" applyFill="1" applyAlignment="1">
      <alignment horizontal="center"/>
    </xf>
    <xf numFmtId="0" fontId="12" fillId="6" borderId="43" xfId="0" applyFont="1" applyFill="1" applyBorder="1" applyAlignment="1" applyProtection="1">
      <alignment horizontal="center" wrapText="1"/>
      <protection locked="0"/>
    </xf>
    <xf numFmtId="0" fontId="12" fillId="6" borderId="97" xfId="0" applyFont="1" applyFill="1" applyBorder="1" applyAlignment="1" applyProtection="1">
      <alignment horizontal="center" wrapText="1"/>
      <protection locked="0"/>
    </xf>
    <xf numFmtId="0" fontId="8" fillId="23" borderId="7" xfId="0" applyFont="1" applyFill="1" applyBorder="1" applyAlignment="1" applyProtection="1">
      <alignment horizontal="center" vertical="center"/>
    </xf>
    <xf numFmtId="0" fontId="8" fillId="23" borderId="8" xfId="0" applyFont="1" applyFill="1" applyBorder="1" applyAlignment="1" applyProtection="1">
      <alignment horizontal="center" vertical="center"/>
    </xf>
    <xf numFmtId="0" fontId="8" fillId="23" borderId="64" xfId="0" applyFont="1" applyFill="1" applyBorder="1" applyAlignment="1" applyProtection="1">
      <alignment horizontal="center" vertical="center"/>
    </xf>
    <xf numFmtId="0" fontId="8" fillId="23" borderId="12" xfId="0" applyFont="1" applyFill="1" applyBorder="1" applyAlignment="1" applyProtection="1">
      <alignment horizontal="center" vertical="center"/>
    </xf>
    <xf numFmtId="0" fontId="8" fillId="23" borderId="13" xfId="0" applyFont="1" applyFill="1" applyBorder="1" applyAlignment="1" applyProtection="1">
      <alignment horizontal="center" vertical="center"/>
    </xf>
    <xf numFmtId="0" fontId="8" fillId="23" borderId="50" xfId="0" applyFont="1" applyFill="1" applyBorder="1" applyAlignment="1" applyProtection="1">
      <alignment horizontal="center" vertical="center"/>
    </xf>
    <xf numFmtId="0" fontId="12" fillId="6" borderId="108" xfId="0" applyFont="1" applyFill="1" applyBorder="1" applyAlignment="1" applyProtection="1">
      <alignment horizontal="center" wrapText="1"/>
      <protection locked="0"/>
    </xf>
    <xf numFmtId="0" fontId="12" fillId="6" borderId="87" xfId="0" applyFont="1" applyFill="1" applyBorder="1" applyAlignment="1" applyProtection="1">
      <alignment horizontal="center" wrapText="1"/>
      <protection locked="0"/>
    </xf>
    <xf numFmtId="0" fontId="12" fillId="6" borderId="67" xfId="0" applyFont="1" applyFill="1" applyBorder="1" applyAlignment="1" applyProtection="1">
      <alignment horizontal="center" wrapText="1"/>
      <protection locked="0"/>
    </xf>
    <xf numFmtId="0" fontId="12" fillId="6" borderId="89" xfId="0" applyFont="1" applyFill="1" applyBorder="1" applyAlignment="1" applyProtection="1">
      <alignment horizontal="center" wrapText="1"/>
      <protection locked="0"/>
    </xf>
    <xf numFmtId="0" fontId="12" fillId="6" borderId="90" xfId="0" applyFont="1" applyFill="1" applyBorder="1" applyAlignment="1" applyProtection="1">
      <alignment horizontal="center" wrapText="1"/>
      <protection locked="0"/>
    </xf>
    <xf numFmtId="0" fontId="12" fillId="6" borderId="70" xfId="0" applyFont="1" applyFill="1" applyBorder="1" applyAlignment="1" applyProtection="1">
      <alignment horizontal="center" wrapText="1"/>
      <protection locked="0"/>
    </xf>
    <xf numFmtId="0" fontId="8" fillId="23" borderId="62" xfId="0" applyFont="1" applyFill="1" applyBorder="1" applyAlignment="1" applyProtection="1">
      <alignment horizontal="center" vertical="center"/>
    </xf>
    <xf numFmtId="0" fontId="8" fillId="23" borderId="9" xfId="0" applyFont="1" applyFill="1" applyBorder="1" applyAlignment="1" applyProtection="1">
      <alignment horizontal="center" vertical="center"/>
    </xf>
    <xf numFmtId="0" fontId="8" fillId="23" borderId="51" xfId="0" applyFont="1" applyFill="1" applyBorder="1" applyAlignment="1" applyProtection="1">
      <alignment horizontal="center" vertical="center"/>
    </xf>
    <xf numFmtId="0" fontId="8" fillId="23" borderId="14" xfId="0" applyFont="1" applyFill="1" applyBorder="1" applyAlignment="1" applyProtection="1">
      <alignment horizontal="center" vertical="center"/>
    </xf>
    <xf numFmtId="0" fontId="12" fillId="6" borderId="62" xfId="0" applyFont="1" applyFill="1" applyBorder="1" applyAlignment="1" applyProtection="1">
      <alignment horizontal="center" wrapText="1"/>
      <protection locked="0"/>
    </xf>
    <xf numFmtId="0" fontId="12" fillId="6" borderId="9" xfId="0" applyFont="1" applyFill="1" applyBorder="1" applyAlignment="1" applyProtection="1">
      <alignment horizontal="center" wrapText="1"/>
      <protection locked="0"/>
    </xf>
    <xf numFmtId="0" fontId="8" fillId="23" borderId="38" xfId="0" applyFont="1" applyFill="1" applyBorder="1" applyAlignment="1" applyProtection="1">
      <alignment horizontal="center" vertical="center" wrapText="1"/>
    </xf>
    <xf numFmtId="0" fontId="8" fillId="23" borderId="53" xfId="0" applyFont="1" applyFill="1" applyBorder="1" applyAlignment="1" applyProtection="1">
      <alignment horizontal="center" vertical="center" wrapText="1"/>
    </xf>
    <xf numFmtId="0" fontId="5" fillId="23" borderId="0" xfId="0" applyFont="1" applyFill="1" applyAlignment="1" applyProtection="1">
      <alignment horizontal="left"/>
    </xf>
    <xf numFmtId="0" fontId="8" fillId="23" borderId="63" xfId="0" applyFont="1" applyFill="1" applyBorder="1" applyAlignment="1" applyProtection="1">
      <alignment horizontal="center" vertical="center" wrapText="1"/>
    </xf>
    <xf numFmtId="0" fontId="8" fillId="23" borderId="66" xfId="0" applyFont="1" applyFill="1" applyBorder="1" applyAlignment="1" applyProtection="1">
      <alignment horizontal="center" vertical="center" wrapText="1"/>
    </xf>
    <xf numFmtId="0" fontId="8" fillId="24" borderId="63" xfId="0" applyFont="1" applyFill="1" applyBorder="1" applyAlignment="1" applyProtection="1">
      <alignment horizontal="center" vertical="center" wrapText="1"/>
    </xf>
    <xf numFmtId="0" fontId="8" fillId="24" borderId="66" xfId="0" applyFont="1" applyFill="1" applyBorder="1" applyAlignment="1" applyProtection="1">
      <alignment horizontal="center" vertical="center" wrapText="1"/>
    </xf>
    <xf numFmtId="0" fontId="8" fillId="23" borderId="106" xfId="0" applyFont="1" applyFill="1" applyBorder="1" applyAlignment="1" applyProtection="1">
      <alignment horizontal="center" vertical="center" wrapText="1"/>
    </xf>
    <xf numFmtId="0" fontId="8" fillId="23" borderId="107" xfId="0" applyFont="1" applyFill="1" applyBorder="1" applyAlignment="1" applyProtection="1">
      <alignment horizontal="center" vertical="center" wrapText="1"/>
    </xf>
    <xf numFmtId="0" fontId="8" fillId="23" borderId="54" xfId="0" applyFont="1" applyFill="1" applyBorder="1" applyAlignment="1" applyProtection="1">
      <alignment horizontal="center" vertical="center"/>
    </xf>
    <xf numFmtId="0" fontId="8" fillId="23" borderId="57" xfId="0" applyFont="1" applyFill="1" applyBorder="1" applyAlignment="1" applyProtection="1">
      <alignment horizontal="center" vertical="center"/>
    </xf>
    <xf numFmtId="0" fontId="8" fillId="23" borderId="0" xfId="0" applyFont="1" applyFill="1" applyAlignment="1" applyProtection="1">
      <alignment horizontal="left"/>
    </xf>
    <xf numFmtId="0" fontId="8" fillId="23" borderId="109" xfId="0" applyFont="1" applyFill="1" applyBorder="1" applyAlignment="1" applyProtection="1">
      <alignment horizontal="center" vertical="center" wrapText="1"/>
    </xf>
    <xf numFmtId="0" fontId="8" fillId="23" borderId="110" xfId="0" applyFont="1" applyFill="1" applyBorder="1" applyAlignment="1" applyProtection="1">
      <alignment horizontal="center" vertical="center" wrapText="1"/>
    </xf>
    <xf numFmtId="0" fontId="8" fillId="23" borderId="0" xfId="0" applyFont="1" applyFill="1" applyAlignment="1" applyProtection="1">
      <alignment horizontal="left" wrapText="1"/>
    </xf>
    <xf numFmtId="0" fontId="3" fillId="0" borderId="0" xfId="0" applyFont="1" applyAlignment="1" applyProtection="1">
      <alignment horizontal="center" vertical="justify"/>
    </xf>
    <xf numFmtId="0" fontId="8" fillId="0" borderId="20" xfId="0" applyFont="1" applyBorder="1" applyAlignment="1" applyProtection="1">
      <alignment horizontal="center"/>
    </xf>
    <xf numFmtId="0" fontId="8" fillId="0" borderId="21" xfId="0" applyFont="1" applyBorder="1" applyAlignment="1" applyProtection="1">
      <alignment horizontal="center"/>
    </xf>
    <xf numFmtId="0" fontId="8" fillId="0" borderId="22" xfId="0" applyFont="1" applyBorder="1" applyAlignment="1" applyProtection="1">
      <alignment horizontal="center"/>
    </xf>
    <xf numFmtId="0" fontId="3" fillId="6" borderId="51" xfId="0" applyFont="1" applyFill="1" applyBorder="1" applyAlignment="1" applyProtection="1">
      <alignment horizontal="center" wrapText="1"/>
      <protection locked="0"/>
    </xf>
    <xf numFmtId="0" fontId="3" fillId="6" borderId="14" xfId="0" applyFont="1" applyFill="1" applyBorder="1" applyAlignment="1" applyProtection="1">
      <alignment horizontal="center" wrapText="1"/>
      <protection locked="0"/>
    </xf>
    <xf numFmtId="0" fontId="14" fillId="0" borderId="0" xfId="0" applyFont="1" applyAlignment="1" applyProtection="1">
      <alignment horizontal="left" wrapText="1"/>
    </xf>
    <xf numFmtId="0" fontId="12" fillId="0" borderId="20" xfId="0" applyFont="1" applyFill="1" applyBorder="1" applyAlignment="1">
      <alignment horizontal="center" wrapText="1"/>
    </xf>
    <xf numFmtId="0" fontId="12" fillId="0" borderId="21" xfId="0" applyFont="1" applyFill="1" applyBorder="1" applyAlignment="1">
      <alignment horizontal="center" wrapText="1"/>
    </xf>
    <xf numFmtId="0" fontId="12" fillId="0" borderId="22" xfId="0" applyFont="1" applyFill="1" applyBorder="1" applyAlignment="1">
      <alignment horizontal="center" wrapText="1"/>
    </xf>
    <xf numFmtId="0" fontId="8" fillId="12" borderId="3" xfId="0" applyFont="1" applyFill="1" applyBorder="1" applyAlignment="1" applyProtection="1">
      <alignment horizontal="center"/>
    </xf>
    <xf numFmtId="0" fontId="8" fillId="12" borderId="4" xfId="0" applyFont="1" applyFill="1" applyBorder="1" applyAlignment="1" applyProtection="1">
      <alignment horizontal="center"/>
    </xf>
    <xf numFmtId="0" fontId="8" fillId="12" borderId="5" xfId="0" applyFont="1" applyFill="1" applyBorder="1" applyAlignment="1" applyProtection="1">
      <alignment horizontal="center"/>
    </xf>
    <xf numFmtId="0" fontId="8" fillId="0" borderId="132" xfId="0" applyFont="1" applyBorder="1" applyAlignment="1">
      <alignment horizontal="center"/>
    </xf>
    <xf numFmtId="0" fontId="8" fillId="0" borderId="131" xfId="0" applyFont="1" applyBorder="1" applyAlignment="1">
      <alignment horizontal="center"/>
    </xf>
    <xf numFmtId="0" fontId="8" fillId="0" borderId="21" xfId="0" applyFont="1" applyBorder="1" applyAlignment="1">
      <alignment horizontal="center" wrapText="1"/>
    </xf>
    <xf numFmtId="0" fontId="8" fillId="0" borderId="22" xfId="0" applyFont="1" applyBorder="1" applyAlignment="1">
      <alignment horizontal="center" wrapText="1"/>
    </xf>
    <xf numFmtId="0" fontId="3" fillId="0" borderId="0" xfId="0" applyFont="1" applyAlignment="1">
      <alignment horizontal="center" wrapText="1"/>
    </xf>
    <xf numFmtId="0" fontId="3" fillId="0" borderId="18" xfId="0" applyFont="1" applyBorder="1" applyAlignment="1">
      <alignment horizontal="center" wrapText="1"/>
    </xf>
    <xf numFmtId="44" fontId="3" fillId="9" borderId="0" xfId="2" applyFont="1" applyFill="1" applyAlignment="1">
      <alignment shrinkToFit="1"/>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Normal 3" xfId="7" xr:uid="{00000000-0005-0000-0000-000006000000}"/>
    <cellStyle name="Percent" xfId="3" builtinId="5"/>
  </cellStyles>
  <dxfs count="1">
    <dxf>
      <font>
        <b/>
        <i/>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0</xdr:row>
          <xdr:rowOff>123825</xdr:rowOff>
        </xdr:from>
        <xdr:to>
          <xdr:col>3</xdr:col>
          <xdr:colOff>209550</xdr:colOff>
          <xdr:row>1</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 Budget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0</xdr:row>
          <xdr:rowOff>123825</xdr:rowOff>
        </xdr:from>
        <xdr:to>
          <xdr:col>4</xdr:col>
          <xdr:colOff>228600</xdr:colOff>
          <xdr:row>1</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Revised Budget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40</xdr:row>
          <xdr:rowOff>38100</xdr:rowOff>
        </xdr:from>
        <xdr:to>
          <xdr:col>2</xdr:col>
          <xdr:colOff>1009650</xdr:colOff>
          <xdr:row>41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If applicable, Negotiated Indirect Cost Agreement is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40</xdr:row>
          <xdr:rowOff>38100</xdr:rowOff>
        </xdr:from>
        <xdr:to>
          <xdr:col>7</xdr:col>
          <xdr:colOff>600075</xdr:colOff>
          <xdr:row>41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Cost Allocation Policy is attached (required)</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257175</xdr:colOff>
      <xdr:row>4</xdr:row>
      <xdr:rowOff>0</xdr:rowOff>
    </xdr:from>
    <xdr:to>
      <xdr:col>8</xdr:col>
      <xdr:colOff>333375</xdr:colOff>
      <xdr:row>5</xdr:row>
      <xdr:rowOff>66675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0639425" y="847725"/>
          <a:ext cx="76200" cy="200025"/>
        </a:xfrm>
        <a:prstGeom prst="rect">
          <a:avLst/>
        </a:prstGeom>
        <a:noFill/>
        <a:ln w="9525">
          <a:noFill/>
          <a:miter lim="800000"/>
          <a:headEnd/>
          <a:tailEnd/>
        </a:ln>
      </xdr:spPr>
    </xdr:sp>
    <xdr:clientData/>
  </xdr:twoCellAnchor>
  <xdr:twoCellAnchor editAs="oneCell">
    <xdr:from>
      <xdr:col>5</xdr:col>
      <xdr:colOff>257175</xdr:colOff>
      <xdr:row>20</xdr:row>
      <xdr:rowOff>0</xdr:rowOff>
    </xdr:from>
    <xdr:to>
      <xdr:col>5</xdr:col>
      <xdr:colOff>333375</xdr:colOff>
      <xdr:row>21</xdr:row>
      <xdr:rowOff>47625</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4400550" y="3848100"/>
          <a:ext cx="76200" cy="200025"/>
        </a:xfrm>
        <a:prstGeom prst="rect">
          <a:avLst/>
        </a:prstGeom>
        <a:noFill/>
        <a:ln w="9525">
          <a:noFill/>
          <a:miter lim="800000"/>
          <a:headEnd/>
          <a:tailEnd/>
        </a:ln>
      </xdr:spPr>
    </xdr:sp>
    <xdr:clientData/>
  </xdr:twoCellAnchor>
  <xdr:twoCellAnchor editAs="oneCell">
    <xdr:from>
      <xdr:col>5</xdr:col>
      <xdr:colOff>257175</xdr:colOff>
      <xdr:row>28</xdr:row>
      <xdr:rowOff>0</xdr:rowOff>
    </xdr:from>
    <xdr:to>
      <xdr:col>5</xdr:col>
      <xdr:colOff>333375</xdr:colOff>
      <xdr:row>29</xdr:row>
      <xdr:rowOff>66675</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4400550" y="5343525"/>
          <a:ext cx="76200" cy="200025"/>
        </a:xfrm>
        <a:prstGeom prst="rect">
          <a:avLst/>
        </a:prstGeom>
        <a:noFill/>
        <a:ln w="9525">
          <a:noFill/>
          <a:miter lim="800000"/>
          <a:headEnd/>
          <a:tailEnd/>
        </a:ln>
      </xdr:spPr>
    </xdr:sp>
    <xdr:clientData/>
  </xdr:twoCellAnchor>
  <xdr:twoCellAnchor editAs="oneCell">
    <xdr:from>
      <xdr:col>6</xdr:col>
      <xdr:colOff>257175</xdr:colOff>
      <xdr:row>2</xdr:row>
      <xdr:rowOff>38100</xdr:rowOff>
    </xdr:from>
    <xdr:to>
      <xdr:col>6</xdr:col>
      <xdr:colOff>333375</xdr:colOff>
      <xdr:row>3</xdr:row>
      <xdr:rowOff>47625</xdr:rowOff>
    </xdr:to>
    <xdr:sp macro="" textlink="">
      <xdr:nvSpPr>
        <xdr:cNvPr id="5" name="Text Box 2">
          <a:extLst>
            <a:ext uri="{FF2B5EF4-FFF2-40B4-BE49-F238E27FC236}">
              <a16:creationId xmlns:a16="http://schemas.microsoft.com/office/drawing/2014/main" id="{00000000-0008-0000-0600-000005000000}"/>
            </a:ext>
          </a:extLst>
        </xdr:cNvPr>
        <xdr:cNvSpPr txBox="1">
          <a:spLocks noChangeArrowheads="1"/>
        </xdr:cNvSpPr>
      </xdr:nvSpPr>
      <xdr:spPr bwMode="auto">
        <a:xfrm>
          <a:off x="5619750" y="50482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152400</xdr:colOff>
      <xdr:row>36</xdr:row>
      <xdr:rowOff>38100</xdr:rowOff>
    </xdr:from>
    <xdr:to>
      <xdr:col>6</xdr:col>
      <xdr:colOff>228600</xdr:colOff>
      <xdr:row>37</xdr:row>
      <xdr:rowOff>142875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5562600" y="8886825"/>
          <a:ext cx="76200" cy="200025"/>
        </a:xfrm>
        <a:prstGeom prst="rect">
          <a:avLst/>
        </a:prstGeom>
        <a:noFill/>
        <a:ln w="9525">
          <a:noFill/>
          <a:miter lim="800000"/>
          <a:headEnd/>
          <a:tailEnd/>
        </a:ln>
      </xdr:spPr>
    </xdr:sp>
    <xdr:clientData/>
  </xdr:twoCellAnchor>
  <xdr:twoCellAnchor editAs="oneCell">
    <xdr:from>
      <xdr:col>8</xdr:col>
      <xdr:colOff>0</xdr:colOff>
      <xdr:row>45</xdr:row>
      <xdr:rowOff>0</xdr:rowOff>
    </xdr:from>
    <xdr:to>
      <xdr:col>8</xdr:col>
      <xdr:colOff>76200</xdr:colOff>
      <xdr:row>46</xdr:row>
      <xdr:rowOff>57150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6629400" y="10620375"/>
          <a:ext cx="76200" cy="209550"/>
        </a:xfrm>
        <a:prstGeom prst="rect">
          <a:avLst/>
        </a:prstGeom>
        <a:noFill/>
        <a:ln w="9525">
          <a:noFill/>
          <a:miter lim="800000"/>
          <a:headEnd/>
          <a:tailEnd/>
        </a:ln>
      </xdr:spPr>
    </xdr:sp>
    <xdr:clientData/>
  </xdr:twoCellAnchor>
  <xdr:twoCellAnchor editAs="oneCell">
    <xdr:from>
      <xdr:col>3</xdr:col>
      <xdr:colOff>257175</xdr:colOff>
      <xdr:row>57</xdr:row>
      <xdr:rowOff>0</xdr:rowOff>
    </xdr:from>
    <xdr:to>
      <xdr:col>3</xdr:col>
      <xdr:colOff>333375</xdr:colOff>
      <xdr:row>58</xdr:row>
      <xdr:rowOff>57150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638425" y="14506575"/>
          <a:ext cx="76200" cy="200025"/>
        </a:xfrm>
        <a:prstGeom prst="rect">
          <a:avLst/>
        </a:prstGeom>
        <a:noFill/>
        <a:ln w="9525">
          <a:noFill/>
          <a:miter lim="800000"/>
          <a:headEnd/>
          <a:tailEnd/>
        </a:ln>
      </xdr:spPr>
    </xdr:sp>
    <xdr:clientData/>
  </xdr:twoCellAnchor>
  <xdr:twoCellAnchor editAs="oneCell">
    <xdr:from>
      <xdr:col>3</xdr:col>
      <xdr:colOff>257175</xdr:colOff>
      <xdr:row>57</xdr:row>
      <xdr:rowOff>0</xdr:rowOff>
    </xdr:from>
    <xdr:to>
      <xdr:col>3</xdr:col>
      <xdr:colOff>333375</xdr:colOff>
      <xdr:row>58</xdr:row>
      <xdr:rowOff>57150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2638425" y="14506575"/>
          <a:ext cx="76200" cy="200025"/>
        </a:xfrm>
        <a:prstGeom prst="rect">
          <a:avLst/>
        </a:prstGeom>
        <a:noFill/>
        <a:ln w="9525">
          <a:noFill/>
          <a:miter lim="800000"/>
          <a:headEnd/>
          <a:tailEnd/>
        </a:ln>
      </xdr:spPr>
    </xdr:sp>
    <xdr:clientData/>
  </xdr:twoCellAnchor>
  <xdr:twoCellAnchor editAs="oneCell">
    <xdr:from>
      <xdr:col>5</xdr:col>
      <xdr:colOff>257175</xdr:colOff>
      <xdr:row>60</xdr:row>
      <xdr:rowOff>0</xdr:rowOff>
    </xdr:from>
    <xdr:to>
      <xdr:col>5</xdr:col>
      <xdr:colOff>333375</xdr:colOff>
      <xdr:row>60</xdr:row>
      <xdr:rowOff>190500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bwMode="auto">
        <a:xfrm>
          <a:off x="4657725" y="15125700"/>
          <a:ext cx="76200" cy="200025"/>
        </a:xfrm>
        <a:prstGeom prst="rect">
          <a:avLst/>
        </a:prstGeom>
        <a:noFill/>
        <a:ln w="9525">
          <a:noFill/>
          <a:miter lim="800000"/>
          <a:headEnd/>
          <a:tailEnd/>
        </a:ln>
      </xdr:spPr>
    </xdr:sp>
    <xdr:clientData/>
  </xdr:twoCellAnchor>
  <xdr:twoCellAnchor editAs="oneCell">
    <xdr:from>
      <xdr:col>5</xdr:col>
      <xdr:colOff>257175</xdr:colOff>
      <xdr:row>9</xdr:row>
      <xdr:rowOff>0</xdr:rowOff>
    </xdr:from>
    <xdr:to>
      <xdr:col>5</xdr:col>
      <xdr:colOff>333375</xdr:colOff>
      <xdr:row>10</xdr:row>
      <xdr:rowOff>57150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4657725" y="1666875"/>
          <a:ext cx="76200" cy="209550"/>
        </a:xfrm>
        <a:prstGeom prst="rect">
          <a:avLst/>
        </a:prstGeom>
        <a:noFill/>
        <a:ln w="9525">
          <a:noFill/>
          <a:miter lim="800000"/>
          <a:headEnd/>
          <a:tailEnd/>
        </a:ln>
      </xdr:spPr>
    </xdr:sp>
    <xdr:clientData/>
  </xdr:twoCellAnchor>
  <xdr:twoCellAnchor editAs="oneCell">
    <xdr:from>
      <xdr:col>5</xdr:col>
      <xdr:colOff>257175</xdr:colOff>
      <xdr:row>59</xdr:row>
      <xdr:rowOff>0</xdr:rowOff>
    </xdr:from>
    <xdr:to>
      <xdr:col>5</xdr:col>
      <xdr:colOff>333375</xdr:colOff>
      <xdr:row>60</xdr:row>
      <xdr:rowOff>66675</xdr:rowOff>
    </xdr:to>
    <xdr:sp macro="" textlink="">
      <xdr:nvSpPr>
        <xdr:cNvPr id="8" name="Text Box 3">
          <a:extLst>
            <a:ext uri="{FF2B5EF4-FFF2-40B4-BE49-F238E27FC236}">
              <a16:creationId xmlns:a16="http://schemas.microsoft.com/office/drawing/2014/main" id="{00000000-0008-0000-0700-000008000000}"/>
            </a:ext>
          </a:extLst>
        </xdr:cNvPr>
        <xdr:cNvSpPr txBox="1">
          <a:spLocks noChangeArrowheads="1"/>
        </xdr:cNvSpPr>
      </xdr:nvSpPr>
      <xdr:spPr bwMode="auto">
        <a:xfrm>
          <a:off x="4657725" y="14963775"/>
          <a:ext cx="76200" cy="200025"/>
        </a:xfrm>
        <a:prstGeom prst="rect">
          <a:avLst/>
        </a:prstGeom>
        <a:noFill/>
        <a:ln w="9525">
          <a:noFill/>
          <a:miter lim="800000"/>
          <a:headEnd/>
          <a:tailEnd/>
        </a:ln>
      </xdr:spPr>
    </xdr:sp>
    <xdr:clientData/>
  </xdr:twoCellAnchor>
  <xdr:twoCellAnchor editAs="oneCell">
    <xdr:from>
      <xdr:col>8</xdr:col>
      <xdr:colOff>0</xdr:colOff>
      <xdr:row>36</xdr:row>
      <xdr:rowOff>38100</xdr:rowOff>
    </xdr:from>
    <xdr:to>
      <xdr:col>8</xdr:col>
      <xdr:colOff>76200</xdr:colOff>
      <xdr:row>37</xdr:row>
      <xdr:rowOff>142875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6124575" y="7181850"/>
          <a:ext cx="76200" cy="276225"/>
        </a:xfrm>
        <a:prstGeom prst="rect">
          <a:avLst/>
        </a:prstGeom>
        <a:noFill/>
        <a:ln w="9525">
          <a:noFill/>
          <a:miter lim="800000"/>
          <a:headEnd/>
          <a:tailEnd/>
        </a:ln>
      </xdr:spPr>
    </xdr:sp>
    <xdr:clientData/>
  </xdr:twoCellAnchor>
  <xdr:twoCellAnchor editAs="oneCell">
    <xdr:from>
      <xdr:col>4</xdr:col>
      <xdr:colOff>152400</xdr:colOff>
      <xdr:row>36</xdr:row>
      <xdr:rowOff>38100</xdr:rowOff>
    </xdr:from>
    <xdr:to>
      <xdr:col>4</xdr:col>
      <xdr:colOff>228600</xdr:colOff>
      <xdr:row>37</xdr:row>
      <xdr:rowOff>142875</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6124575" y="7181850"/>
          <a:ext cx="76200" cy="276225"/>
        </a:xfrm>
        <a:prstGeom prst="rect">
          <a:avLst/>
        </a:prstGeom>
        <a:noFill/>
        <a:ln w="9525">
          <a:noFill/>
          <a:miter lim="800000"/>
          <a:headEnd/>
          <a:tailEnd/>
        </a:ln>
      </xdr:spPr>
    </xdr:sp>
    <xdr:clientData/>
  </xdr:twoCellAnchor>
  <xdr:twoCellAnchor editAs="oneCell">
    <xdr:from>
      <xdr:col>7</xdr:col>
      <xdr:colOff>257175</xdr:colOff>
      <xdr:row>45</xdr:row>
      <xdr:rowOff>0</xdr:rowOff>
    </xdr:from>
    <xdr:to>
      <xdr:col>7</xdr:col>
      <xdr:colOff>333375</xdr:colOff>
      <xdr:row>46</xdr:row>
      <xdr:rowOff>57150</xdr:rowOff>
    </xdr:to>
    <xdr:sp macro="" textlink="">
      <xdr:nvSpPr>
        <xdr:cNvPr id="11" name="Text Box 2">
          <a:extLst>
            <a:ext uri="{FF2B5EF4-FFF2-40B4-BE49-F238E27FC236}">
              <a16:creationId xmlns:a16="http://schemas.microsoft.com/office/drawing/2014/main" id="{00000000-0008-0000-0700-00000B000000}"/>
            </a:ext>
          </a:extLst>
        </xdr:cNvPr>
        <xdr:cNvSpPr txBox="1">
          <a:spLocks noChangeArrowheads="1"/>
        </xdr:cNvSpPr>
      </xdr:nvSpPr>
      <xdr:spPr bwMode="auto">
        <a:xfrm>
          <a:off x="7191375" y="8629650"/>
          <a:ext cx="76200" cy="228600"/>
        </a:xfrm>
        <a:prstGeom prst="rect">
          <a:avLst/>
        </a:prstGeom>
        <a:noFill/>
        <a:ln w="9525">
          <a:noFill/>
          <a:miter lim="800000"/>
          <a:headEnd/>
          <a:tailEnd/>
        </a:ln>
      </xdr:spPr>
    </xdr:sp>
    <xdr:clientData/>
  </xdr:twoCellAnchor>
  <xdr:twoCellAnchor editAs="oneCell">
    <xdr:from>
      <xdr:col>7</xdr:col>
      <xdr:colOff>152400</xdr:colOff>
      <xdr:row>36</xdr:row>
      <xdr:rowOff>38100</xdr:rowOff>
    </xdr:from>
    <xdr:to>
      <xdr:col>7</xdr:col>
      <xdr:colOff>228600</xdr:colOff>
      <xdr:row>37</xdr:row>
      <xdr:rowOff>142875</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7086600" y="7181850"/>
          <a:ext cx="76200" cy="2762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76200</xdr:colOff>
      <xdr:row>18</xdr:row>
      <xdr:rowOff>66675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4962525" y="3057525"/>
          <a:ext cx="76200" cy="200025"/>
        </a:xfrm>
        <a:prstGeom prst="rect">
          <a:avLst/>
        </a:prstGeom>
        <a:noFill/>
        <a:ln w="9525">
          <a:noFill/>
          <a:miter lim="800000"/>
          <a:headEnd/>
          <a:tailEnd/>
        </a:ln>
      </xdr:spPr>
    </xdr:sp>
    <xdr:clientData/>
  </xdr:twoCellAnchor>
  <xdr:twoCellAnchor editAs="oneCell">
    <xdr:from>
      <xdr:col>5</xdr:col>
      <xdr:colOff>0</xdr:colOff>
      <xdr:row>18</xdr:row>
      <xdr:rowOff>38100</xdr:rowOff>
    </xdr:from>
    <xdr:to>
      <xdr:col>5</xdr:col>
      <xdr:colOff>76200</xdr:colOff>
      <xdr:row>19</xdr:row>
      <xdr:rowOff>104775</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962525" y="3419475"/>
          <a:ext cx="76200" cy="200025"/>
        </a:xfrm>
        <a:prstGeom prst="rect">
          <a:avLst/>
        </a:prstGeom>
        <a:noFill/>
        <a:ln w="9525">
          <a:noFill/>
          <a:miter lim="800000"/>
          <a:headEnd/>
          <a:tailEnd/>
        </a:ln>
      </xdr:spPr>
    </xdr:sp>
    <xdr:clientData/>
  </xdr:twoCellAnchor>
  <xdr:twoCellAnchor editAs="oneCell">
    <xdr:from>
      <xdr:col>5</xdr:col>
      <xdr:colOff>0</xdr:colOff>
      <xdr:row>31</xdr:row>
      <xdr:rowOff>38100</xdr:rowOff>
    </xdr:from>
    <xdr:to>
      <xdr:col>5</xdr:col>
      <xdr:colOff>76200</xdr:colOff>
      <xdr:row>32</xdr:row>
      <xdr:rowOff>104775</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4962525" y="6000750"/>
          <a:ext cx="76200" cy="200025"/>
        </a:xfrm>
        <a:prstGeom prst="rect">
          <a:avLst/>
        </a:prstGeom>
        <a:noFill/>
        <a:ln w="9525">
          <a:noFill/>
          <a:miter lim="800000"/>
          <a:headEnd/>
          <a:tailEnd/>
        </a:ln>
      </xdr:spPr>
    </xdr:sp>
    <xdr:clientData/>
  </xdr:twoCellAnchor>
  <xdr:twoCellAnchor editAs="oneCell">
    <xdr:from>
      <xdr:col>5</xdr:col>
      <xdr:colOff>0</xdr:colOff>
      <xdr:row>17</xdr:row>
      <xdr:rowOff>0</xdr:rowOff>
    </xdr:from>
    <xdr:to>
      <xdr:col>5</xdr:col>
      <xdr:colOff>76200</xdr:colOff>
      <xdr:row>18</xdr:row>
      <xdr:rowOff>66675</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4962525" y="3057525"/>
          <a:ext cx="76200" cy="200025"/>
        </a:xfrm>
        <a:prstGeom prst="rect">
          <a:avLst/>
        </a:prstGeom>
        <a:noFill/>
        <a:ln w="9525">
          <a:noFill/>
          <a:miter lim="800000"/>
          <a:headEnd/>
          <a:tailEnd/>
        </a:ln>
      </xdr:spPr>
    </xdr:sp>
    <xdr:clientData/>
  </xdr:twoCellAnchor>
  <xdr:twoCellAnchor editAs="oneCell">
    <xdr:from>
      <xdr:col>5</xdr:col>
      <xdr:colOff>0</xdr:colOff>
      <xdr:row>17</xdr:row>
      <xdr:rowOff>0</xdr:rowOff>
    </xdr:from>
    <xdr:to>
      <xdr:col>5</xdr:col>
      <xdr:colOff>76200</xdr:colOff>
      <xdr:row>18</xdr:row>
      <xdr:rowOff>66675</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4962525" y="3057525"/>
          <a:ext cx="76200" cy="200025"/>
        </a:xfrm>
        <a:prstGeom prst="rect">
          <a:avLst/>
        </a:prstGeom>
        <a:noFill/>
        <a:ln w="9525">
          <a:noFill/>
          <a:miter lim="800000"/>
          <a:headEnd/>
          <a:tailEnd/>
        </a:ln>
      </xdr:spPr>
    </xdr:sp>
    <xdr:clientData/>
  </xdr:twoCellAnchor>
  <xdr:twoCellAnchor editAs="oneCell">
    <xdr:from>
      <xdr:col>5</xdr:col>
      <xdr:colOff>0</xdr:colOff>
      <xdr:row>40</xdr:row>
      <xdr:rowOff>38100</xdr:rowOff>
    </xdr:from>
    <xdr:to>
      <xdr:col>5</xdr:col>
      <xdr:colOff>76200</xdr:colOff>
      <xdr:row>41</xdr:row>
      <xdr:rowOff>104775</xdr:rowOff>
    </xdr:to>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4962525" y="7505700"/>
          <a:ext cx="76200" cy="200025"/>
        </a:xfrm>
        <a:prstGeom prst="rect">
          <a:avLst/>
        </a:prstGeom>
        <a:noFill/>
        <a:ln w="9525">
          <a:noFill/>
          <a:miter lim="800000"/>
          <a:headEnd/>
          <a:tailEnd/>
        </a:ln>
      </xdr:spPr>
    </xdr:sp>
    <xdr:clientData/>
  </xdr:twoCellAnchor>
  <xdr:twoCellAnchor editAs="oneCell">
    <xdr:from>
      <xdr:col>5</xdr:col>
      <xdr:colOff>257175</xdr:colOff>
      <xdr:row>63</xdr:row>
      <xdr:rowOff>0</xdr:rowOff>
    </xdr:from>
    <xdr:to>
      <xdr:col>5</xdr:col>
      <xdr:colOff>333375</xdr:colOff>
      <xdr:row>63</xdr:row>
      <xdr:rowOff>190500</xdr:rowOff>
    </xdr:to>
    <xdr:sp macro="" textlink="">
      <xdr:nvSpPr>
        <xdr:cNvPr id="8" name="Text Box 5">
          <a:extLst>
            <a:ext uri="{FF2B5EF4-FFF2-40B4-BE49-F238E27FC236}">
              <a16:creationId xmlns:a16="http://schemas.microsoft.com/office/drawing/2014/main" id="{00000000-0008-0000-0800-000008000000}"/>
            </a:ext>
          </a:extLst>
        </xdr:cNvPr>
        <xdr:cNvSpPr txBox="1">
          <a:spLocks noChangeArrowheads="1"/>
        </xdr:cNvSpPr>
      </xdr:nvSpPr>
      <xdr:spPr bwMode="auto">
        <a:xfrm>
          <a:off x="5219700" y="11591925"/>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257175</xdr:colOff>
      <xdr:row>20</xdr:row>
      <xdr:rowOff>38100</xdr:rowOff>
    </xdr:from>
    <xdr:to>
      <xdr:col>5</xdr:col>
      <xdr:colOff>352425</xdr:colOff>
      <xdr:row>21</xdr:row>
      <xdr:rowOff>66675</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3962400" y="5038725"/>
          <a:ext cx="95250" cy="200025"/>
        </a:xfrm>
        <a:prstGeom prst="rect">
          <a:avLst/>
        </a:prstGeom>
        <a:noFill/>
        <a:ln w="9525">
          <a:noFill/>
          <a:miter lim="800000"/>
          <a:headEnd/>
          <a:tailEnd/>
        </a:ln>
      </xdr:spPr>
    </xdr:sp>
    <xdr:clientData/>
  </xdr:twoCellAnchor>
  <xdr:twoCellAnchor editAs="oneCell">
    <xdr:from>
      <xdr:col>5</xdr:col>
      <xdr:colOff>257175</xdr:colOff>
      <xdr:row>33</xdr:row>
      <xdr:rowOff>38100</xdr:rowOff>
    </xdr:from>
    <xdr:to>
      <xdr:col>5</xdr:col>
      <xdr:colOff>352425</xdr:colOff>
      <xdr:row>34</xdr:row>
      <xdr:rowOff>95250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3962400" y="8572500"/>
          <a:ext cx="95250" cy="200025"/>
        </a:xfrm>
        <a:prstGeom prst="rect">
          <a:avLst/>
        </a:prstGeom>
        <a:noFill/>
        <a:ln w="9525">
          <a:noFill/>
          <a:miter lim="800000"/>
          <a:headEnd/>
          <a:tailEnd/>
        </a:ln>
      </xdr:spPr>
    </xdr:sp>
    <xdr:clientData/>
  </xdr:twoCellAnchor>
  <xdr:twoCellAnchor editAs="oneCell">
    <xdr:from>
      <xdr:col>5</xdr:col>
      <xdr:colOff>257175</xdr:colOff>
      <xdr:row>36</xdr:row>
      <xdr:rowOff>38100</xdr:rowOff>
    </xdr:from>
    <xdr:to>
      <xdr:col>5</xdr:col>
      <xdr:colOff>352425</xdr:colOff>
      <xdr:row>37</xdr:row>
      <xdr:rowOff>66675</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3962400" y="9229725"/>
          <a:ext cx="95250" cy="200025"/>
        </a:xfrm>
        <a:prstGeom prst="rect">
          <a:avLst/>
        </a:prstGeom>
        <a:noFill/>
        <a:ln w="9525">
          <a:noFill/>
          <a:miter lim="800000"/>
          <a:headEnd/>
          <a:tailEnd/>
        </a:ln>
      </xdr:spPr>
    </xdr:sp>
    <xdr:clientData/>
  </xdr:twoCellAnchor>
  <xdr:twoCellAnchor editAs="oneCell">
    <xdr:from>
      <xdr:col>5</xdr:col>
      <xdr:colOff>257175</xdr:colOff>
      <xdr:row>43</xdr:row>
      <xdr:rowOff>0</xdr:rowOff>
    </xdr:from>
    <xdr:to>
      <xdr:col>5</xdr:col>
      <xdr:colOff>352425</xdr:colOff>
      <xdr:row>44</xdr:row>
      <xdr:rowOff>57150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3962400" y="11029950"/>
          <a:ext cx="95250" cy="200025"/>
        </a:xfrm>
        <a:prstGeom prst="rect">
          <a:avLst/>
        </a:prstGeom>
        <a:noFill/>
        <a:ln w="9525">
          <a:noFill/>
          <a:miter lim="800000"/>
          <a:headEnd/>
          <a:tailEnd/>
        </a:ln>
      </xdr:spPr>
    </xdr:sp>
    <xdr:clientData/>
  </xdr:twoCellAnchor>
  <xdr:twoCellAnchor editAs="oneCell">
    <xdr:from>
      <xdr:col>5</xdr:col>
      <xdr:colOff>257175</xdr:colOff>
      <xdr:row>43</xdr:row>
      <xdr:rowOff>0</xdr:rowOff>
    </xdr:from>
    <xdr:to>
      <xdr:col>5</xdr:col>
      <xdr:colOff>352425</xdr:colOff>
      <xdr:row>44</xdr:row>
      <xdr:rowOff>57150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3962400" y="11029950"/>
          <a:ext cx="95250" cy="200025"/>
        </a:xfrm>
        <a:prstGeom prst="rect">
          <a:avLst/>
        </a:prstGeom>
        <a:noFill/>
        <a:ln w="9525">
          <a:noFill/>
          <a:miter lim="800000"/>
          <a:headEnd/>
          <a:tailEnd/>
        </a:ln>
      </xdr:spPr>
    </xdr:sp>
    <xdr:clientData/>
  </xdr:twoCellAnchor>
  <xdr:twoCellAnchor editAs="oneCell">
    <xdr:from>
      <xdr:col>5</xdr:col>
      <xdr:colOff>257175</xdr:colOff>
      <xdr:row>60</xdr:row>
      <xdr:rowOff>0</xdr:rowOff>
    </xdr:from>
    <xdr:to>
      <xdr:col>5</xdr:col>
      <xdr:colOff>333375</xdr:colOff>
      <xdr:row>60</xdr:row>
      <xdr:rowOff>190500</xdr:rowOff>
    </xdr:to>
    <xdr:sp macro="" textlink="">
      <xdr:nvSpPr>
        <xdr:cNvPr id="7" name="Text Box 5">
          <a:extLst>
            <a:ext uri="{FF2B5EF4-FFF2-40B4-BE49-F238E27FC236}">
              <a16:creationId xmlns:a16="http://schemas.microsoft.com/office/drawing/2014/main" id="{00000000-0008-0000-0900-000007000000}"/>
            </a:ext>
          </a:extLst>
        </xdr:cNvPr>
        <xdr:cNvSpPr txBox="1">
          <a:spLocks noChangeArrowheads="1"/>
        </xdr:cNvSpPr>
      </xdr:nvSpPr>
      <xdr:spPr bwMode="auto">
        <a:xfrm>
          <a:off x="3962400" y="15535275"/>
          <a:ext cx="76200" cy="200025"/>
        </a:xfrm>
        <a:prstGeom prst="rect">
          <a:avLst/>
        </a:prstGeom>
        <a:noFill/>
        <a:ln w="9525">
          <a:noFill/>
          <a:miter lim="800000"/>
          <a:headEnd/>
          <a:tailEnd/>
        </a:ln>
      </xdr:spPr>
    </xdr:sp>
    <xdr:clientData/>
  </xdr:twoCellAnchor>
  <xdr:twoCellAnchor editAs="oneCell">
    <xdr:from>
      <xdr:col>5</xdr:col>
      <xdr:colOff>257175</xdr:colOff>
      <xdr:row>58</xdr:row>
      <xdr:rowOff>0</xdr:rowOff>
    </xdr:from>
    <xdr:to>
      <xdr:col>5</xdr:col>
      <xdr:colOff>333375</xdr:colOff>
      <xdr:row>59</xdr:row>
      <xdr:rowOff>47625</xdr:rowOff>
    </xdr:to>
    <xdr:sp macro="" textlink="">
      <xdr:nvSpPr>
        <xdr:cNvPr id="8" name="Text Box 3">
          <a:extLst>
            <a:ext uri="{FF2B5EF4-FFF2-40B4-BE49-F238E27FC236}">
              <a16:creationId xmlns:a16="http://schemas.microsoft.com/office/drawing/2014/main" id="{00000000-0008-0000-0900-000008000000}"/>
            </a:ext>
          </a:extLst>
        </xdr:cNvPr>
        <xdr:cNvSpPr txBox="1">
          <a:spLocks noChangeArrowheads="1"/>
        </xdr:cNvSpPr>
      </xdr:nvSpPr>
      <xdr:spPr bwMode="auto">
        <a:xfrm>
          <a:off x="3962400" y="15201900"/>
          <a:ext cx="76200" cy="200025"/>
        </a:xfrm>
        <a:prstGeom prst="rect">
          <a:avLst/>
        </a:prstGeom>
        <a:noFill/>
        <a:ln w="9525">
          <a:noFill/>
          <a:miter lim="800000"/>
          <a:headEnd/>
          <a:tailEnd/>
        </a:ln>
      </xdr:spPr>
    </xdr:sp>
    <xdr:clientData/>
  </xdr:twoCellAnchor>
  <xdr:twoCellAnchor editAs="oneCell">
    <xdr:from>
      <xdr:col>5</xdr:col>
      <xdr:colOff>257175</xdr:colOff>
      <xdr:row>58</xdr:row>
      <xdr:rowOff>0</xdr:rowOff>
    </xdr:from>
    <xdr:to>
      <xdr:col>5</xdr:col>
      <xdr:colOff>352425</xdr:colOff>
      <xdr:row>59</xdr:row>
      <xdr:rowOff>57150</xdr:rowOff>
    </xdr:to>
    <xdr:sp macro="" textlink="">
      <xdr:nvSpPr>
        <xdr:cNvPr id="10" name="Text Box 5">
          <a:extLst>
            <a:ext uri="{FF2B5EF4-FFF2-40B4-BE49-F238E27FC236}">
              <a16:creationId xmlns:a16="http://schemas.microsoft.com/office/drawing/2014/main" id="{00000000-0008-0000-0900-00000A000000}"/>
            </a:ext>
          </a:extLst>
        </xdr:cNvPr>
        <xdr:cNvSpPr txBox="1">
          <a:spLocks noChangeArrowheads="1"/>
        </xdr:cNvSpPr>
      </xdr:nvSpPr>
      <xdr:spPr bwMode="auto">
        <a:xfrm>
          <a:off x="3962400" y="10563225"/>
          <a:ext cx="95250" cy="2286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2\users\radams\GRANTS\Metro%20HOPWA\2005-06\1-06%20Metro%20HOPWA%20Monthly%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As Requested"/>
      <sheetName val="Budget-As Approved"/>
      <sheetName val="Budget-As Revised"/>
      <sheetName val="Monthly Report"/>
      <sheetName val="Quarterly Reconciliation"/>
      <sheetName val="Expenditure Request"/>
      <sheetName val="MDHA Invoice"/>
      <sheetName val="Cumulative Qtr 3- Page 5"/>
      <sheetName val="Cumulative Qtr 3 - Page 9"/>
    </sheetNames>
    <sheetDataSet>
      <sheetData sheetId="0"/>
      <sheetData sheetId="1"/>
      <sheetData sheetId="2"/>
      <sheetData sheetId="3"/>
      <sheetData sheetId="4"/>
      <sheetData sheetId="5"/>
      <sheetData sheetId="6"/>
      <sheetData sheetId="7"/>
      <sheetData sheetId="8">
        <row r="1">
          <cell r="B1" t="str">
            <v>Nashville CARES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74"/>
  <sheetViews>
    <sheetView workbookViewId="0">
      <selection activeCell="D6" sqref="D6:I6"/>
    </sheetView>
  </sheetViews>
  <sheetFormatPr defaultRowHeight="14.25" x14ac:dyDescent="0.2"/>
  <cols>
    <col min="1" max="1" width="12.28515625" style="426" customWidth="1"/>
    <col min="2" max="2" width="9.140625" style="426"/>
    <col min="3" max="3" width="15.85546875" style="426" customWidth="1"/>
    <col min="4" max="4" width="18.28515625" style="426" customWidth="1"/>
    <col min="5" max="6" width="9.140625" style="426"/>
    <col min="7" max="7" width="8.85546875" style="426" bestFit="1" customWidth="1"/>
    <col min="8" max="8" width="9.140625" style="426"/>
    <col min="9" max="9" width="9.140625" style="426" hidden="1" customWidth="1"/>
    <col min="10" max="12" width="9.140625" style="426"/>
    <col min="13" max="13" width="18.140625" style="426" customWidth="1"/>
    <col min="14" max="16384" width="9.140625" style="426"/>
  </cols>
  <sheetData>
    <row r="1" spans="1:12" ht="15" customHeight="1" x14ac:dyDescent="0.2">
      <c r="A1" s="1"/>
      <c r="B1" s="1" t="s">
        <v>0</v>
      </c>
      <c r="C1" s="423"/>
      <c r="D1" s="2"/>
      <c r="E1" s="424"/>
      <c r="F1" s="425"/>
      <c r="G1" s="425"/>
      <c r="H1" s="425"/>
      <c r="I1" s="425"/>
      <c r="J1" s="425"/>
    </row>
    <row r="2" spans="1:12" s="7" customFormat="1" ht="20.100000000000001" customHeight="1" x14ac:dyDescent="0.25">
      <c r="A2" s="4"/>
      <c r="B2" s="5"/>
      <c r="C2" s="5"/>
      <c r="D2" s="5"/>
      <c r="E2" s="5"/>
      <c r="F2" s="5"/>
      <c r="G2" s="5"/>
      <c r="H2" s="712"/>
      <c r="I2" s="712"/>
      <c r="J2" s="6"/>
    </row>
    <row r="3" spans="1:12" ht="15" customHeight="1" x14ac:dyDescent="0.2">
      <c r="A3" s="425"/>
      <c r="B3" s="425" t="s">
        <v>1</v>
      </c>
      <c r="C3" s="425"/>
      <c r="D3" s="713"/>
      <c r="E3" s="713"/>
      <c r="F3" s="713"/>
      <c r="G3" s="425"/>
      <c r="H3" s="425"/>
      <c r="I3" s="425"/>
      <c r="J3" s="425"/>
    </row>
    <row r="4" spans="1:12" s="428" customFormat="1" ht="15" customHeight="1" x14ac:dyDescent="0.2">
      <c r="A4" s="427"/>
      <c r="B4" s="427"/>
      <c r="C4" s="424"/>
      <c r="D4" s="424"/>
      <c r="E4" s="424"/>
      <c r="F4" s="427"/>
      <c r="G4" s="427"/>
      <c r="H4" s="427"/>
      <c r="I4" s="427"/>
      <c r="J4" s="427"/>
    </row>
    <row r="5" spans="1:12" s="428" customFormat="1" ht="15" customHeight="1" x14ac:dyDescent="0.2">
      <c r="A5" s="427"/>
      <c r="B5" s="427"/>
      <c r="C5" s="424"/>
      <c r="D5" s="424"/>
      <c r="E5" s="424"/>
      <c r="F5" s="427"/>
      <c r="G5" s="427"/>
      <c r="H5" s="427"/>
      <c r="I5" s="427"/>
      <c r="J5" s="427"/>
    </row>
    <row r="6" spans="1:12" ht="15" customHeight="1" x14ac:dyDescent="0.25">
      <c r="A6" s="714" t="s">
        <v>2</v>
      </c>
      <c r="B6" s="714"/>
      <c r="C6" s="714"/>
      <c r="D6" s="715"/>
      <c r="E6" s="715"/>
      <c r="F6" s="715"/>
      <c r="G6" s="715"/>
      <c r="H6" s="715"/>
      <c r="I6" s="715"/>
      <c r="J6" s="425"/>
    </row>
    <row r="7" spans="1:12" ht="15" customHeight="1" x14ac:dyDescent="0.2">
      <c r="A7" s="425"/>
      <c r="B7" s="425"/>
      <c r="C7" s="425"/>
      <c r="D7" s="425"/>
      <c r="E7" s="425"/>
      <c r="F7" s="425"/>
      <c r="G7" s="425"/>
      <c r="H7" s="425"/>
      <c r="I7" s="425"/>
      <c r="J7" s="425"/>
    </row>
    <row r="8" spans="1:12" ht="15" customHeight="1" x14ac:dyDescent="0.2">
      <c r="A8" s="425"/>
      <c r="B8" s="716" t="s">
        <v>3</v>
      </c>
      <c r="C8" s="716"/>
      <c r="D8" s="717"/>
      <c r="E8" s="717"/>
      <c r="F8" s="717"/>
      <c r="G8" s="425"/>
      <c r="H8" s="425"/>
      <c r="I8" s="425"/>
      <c r="J8" s="425"/>
    </row>
    <row r="9" spans="1:12" ht="15" customHeight="1" x14ac:dyDescent="0.2">
      <c r="A9" s="425"/>
      <c r="B9" s="429"/>
      <c r="C9" s="429"/>
      <c r="D9" s="8"/>
      <c r="E9" s="8"/>
      <c r="F9" s="8"/>
      <c r="G9" s="425"/>
      <c r="H9" s="425"/>
      <c r="I9" s="425"/>
      <c r="J9" s="425"/>
    </row>
    <row r="10" spans="1:12" ht="15" customHeight="1" x14ac:dyDescent="0.2">
      <c r="A10" s="425"/>
      <c r="B10" s="718" t="s">
        <v>4</v>
      </c>
      <c r="C10" s="719"/>
      <c r="D10" s="717"/>
      <c r="E10" s="717"/>
      <c r="F10" s="717"/>
      <c r="G10" s="425"/>
      <c r="H10" s="425"/>
      <c r="I10" s="425"/>
      <c r="J10" s="425"/>
    </row>
    <row r="11" spans="1:12" ht="15" customHeight="1" x14ac:dyDescent="0.2">
      <c r="A11" s="425"/>
      <c r="B11" s="425"/>
      <c r="C11" s="425"/>
      <c r="D11" s="425"/>
      <c r="E11" s="425"/>
      <c r="F11" s="425"/>
      <c r="G11" s="425"/>
      <c r="H11" s="425"/>
      <c r="I11" s="425"/>
      <c r="J11" s="425"/>
    </row>
    <row r="12" spans="1:12" ht="15" customHeight="1" x14ac:dyDescent="0.2">
      <c r="A12" s="425"/>
      <c r="B12" s="720" t="s">
        <v>5</v>
      </c>
      <c r="C12" s="720"/>
      <c r="D12" s="721"/>
      <c r="E12" s="711"/>
      <c r="F12" s="711"/>
      <c r="G12" s="711"/>
      <c r="H12" s="711"/>
      <c r="I12" s="711"/>
      <c r="J12" s="425"/>
    </row>
    <row r="13" spans="1:12" ht="15" customHeight="1" x14ac:dyDescent="0.2">
      <c r="A13" s="425"/>
      <c r="B13" s="425"/>
      <c r="C13" s="425"/>
      <c r="D13" s="721"/>
      <c r="E13" s="711"/>
      <c r="F13" s="711"/>
      <c r="G13" s="711"/>
      <c r="H13" s="711"/>
      <c r="I13" s="711"/>
      <c r="J13" s="425"/>
      <c r="L13" s="9"/>
    </row>
    <row r="14" spans="1:12" ht="15" customHeight="1" x14ac:dyDescent="0.2">
      <c r="A14" s="425"/>
      <c r="B14" s="425"/>
      <c r="C14" s="425"/>
      <c r="D14" s="711"/>
      <c r="E14" s="711"/>
      <c r="F14" s="711"/>
      <c r="G14" s="711"/>
      <c r="H14" s="711"/>
      <c r="I14" s="711"/>
      <c r="J14" s="425"/>
    </row>
    <row r="15" spans="1:12" ht="15" customHeight="1" x14ac:dyDescent="0.2">
      <c r="A15" s="425"/>
      <c r="B15" s="425"/>
      <c r="C15" s="425"/>
      <c r="D15" s="425"/>
      <c r="E15" s="425"/>
      <c r="F15" s="425"/>
      <c r="G15" s="425"/>
      <c r="H15" s="425"/>
      <c r="I15" s="425"/>
      <c r="J15" s="425"/>
    </row>
    <row r="16" spans="1:12" ht="15" customHeight="1" x14ac:dyDescent="0.2">
      <c r="A16" s="425"/>
      <c r="B16" s="722" t="s">
        <v>6</v>
      </c>
      <c r="C16" s="722"/>
      <c r="D16" s="721"/>
      <c r="E16" s="711"/>
      <c r="F16" s="711"/>
      <c r="G16" s="711"/>
      <c r="H16" s="711"/>
      <c r="I16" s="425"/>
      <c r="J16" s="425"/>
    </row>
    <row r="17" spans="1:10" x14ac:dyDescent="0.2">
      <c r="A17" s="425"/>
      <c r="B17" s="425"/>
      <c r="C17" s="425"/>
      <c r="D17" s="425"/>
      <c r="E17" s="425"/>
      <c r="F17" s="425"/>
      <c r="G17" s="425"/>
      <c r="H17" s="425"/>
      <c r="I17" s="425"/>
      <c r="J17" s="425"/>
    </row>
    <row r="18" spans="1:10" x14ac:dyDescent="0.2">
      <c r="A18" s="425"/>
      <c r="B18" s="720" t="s">
        <v>7</v>
      </c>
      <c r="C18" s="720"/>
      <c r="D18" s="721"/>
      <c r="E18" s="711"/>
      <c r="F18" s="430" t="s">
        <v>8</v>
      </c>
      <c r="G18" s="721"/>
      <c r="H18" s="711"/>
      <c r="I18" s="425"/>
      <c r="J18" s="425"/>
    </row>
    <row r="19" spans="1:10" x14ac:dyDescent="0.2">
      <c r="A19" s="425"/>
      <c r="B19" s="425"/>
      <c r="C19" s="425"/>
      <c r="D19" s="425"/>
      <c r="E19" s="425"/>
      <c r="F19" s="425"/>
      <c r="G19" s="425"/>
      <c r="H19" s="425"/>
      <c r="I19" s="425"/>
      <c r="J19" s="425"/>
    </row>
    <row r="20" spans="1:10" x14ac:dyDescent="0.2">
      <c r="A20" s="425"/>
      <c r="B20" s="720" t="s">
        <v>9</v>
      </c>
      <c r="C20" s="720"/>
      <c r="D20" s="721"/>
      <c r="E20" s="711"/>
      <c r="F20" s="711"/>
      <c r="G20" s="711"/>
      <c r="H20" s="425"/>
      <c r="I20" s="425"/>
      <c r="J20" s="425"/>
    </row>
    <row r="21" spans="1:10" x14ac:dyDescent="0.2">
      <c r="A21" s="425"/>
      <c r="B21" s="425"/>
      <c r="C21" s="425"/>
      <c r="D21" s="425"/>
      <c r="E21" s="425"/>
      <c r="F21" s="425"/>
      <c r="G21" s="425"/>
      <c r="H21" s="425"/>
      <c r="I21" s="425"/>
      <c r="J21" s="425"/>
    </row>
    <row r="22" spans="1:10" x14ac:dyDescent="0.2">
      <c r="A22" s="425"/>
      <c r="B22" s="723" t="s">
        <v>10</v>
      </c>
      <c r="C22" s="723"/>
      <c r="D22" s="721"/>
      <c r="E22" s="721"/>
      <c r="F22" s="721"/>
      <c r="G22" s="721"/>
      <c r="H22" s="721"/>
      <c r="I22" s="721"/>
      <c r="J22" s="425"/>
    </row>
    <row r="23" spans="1:10" x14ac:dyDescent="0.2">
      <c r="A23" s="425"/>
      <c r="B23" s="425"/>
      <c r="C23" s="425"/>
      <c r="D23" s="431"/>
      <c r="E23" s="431"/>
      <c r="F23" s="431"/>
      <c r="G23" s="431"/>
      <c r="H23" s="431"/>
      <c r="I23" s="431"/>
      <c r="J23" s="425"/>
    </row>
    <row r="24" spans="1:10" x14ac:dyDescent="0.2">
      <c r="A24" s="425"/>
      <c r="B24" s="720" t="s">
        <v>7</v>
      </c>
      <c r="C24" s="720"/>
      <c r="D24" s="721"/>
      <c r="E24" s="711"/>
      <c r="F24" s="430" t="s">
        <v>8</v>
      </c>
      <c r="G24" s="721"/>
      <c r="H24" s="711"/>
      <c r="I24" s="431"/>
      <c r="J24" s="425"/>
    </row>
    <row r="25" spans="1:10" x14ac:dyDescent="0.2">
      <c r="A25" s="425"/>
      <c r="B25" s="425"/>
      <c r="C25" s="425"/>
      <c r="D25" s="431"/>
      <c r="E25" s="431"/>
      <c r="F25" s="431"/>
      <c r="G25" s="431"/>
      <c r="H25" s="431"/>
      <c r="I25" s="431"/>
      <c r="J25" s="425"/>
    </row>
    <row r="26" spans="1:10" x14ac:dyDescent="0.2">
      <c r="A26" s="425"/>
      <c r="B26" s="720" t="s">
        <v>11</v>
      </c>
      <c r="C26" s="720"/>
      <c r="D26" s="721"/>
      <c r="E26" s="711"/>
      <c r="F26" s="711"/>
      <c r="G26" s="711"/>
      <c r="H26" s="711"/>
      <c r="I26" s="431"/>
      <c r="J26" s="425"/>
    </row>
    <row r="27" spans="1:10" s="427" customFormat="1" x14ac:dyDescent="0.2">
      <c r="B27" s="432"/>
      <c r="C27" s="432"/>
      <c r="D27" s="433"/>
      <c r="E27" s="433"/>
      <c r="F27" s="433"/>
      <c r="G27" s="433"/>
      <c r="H27" s="433"/>
      <c r="I27" s="434"/>
    </row>
    <row r="28" spans="1:10" x14ac:dyDescent="0.2">
      <c r="A28" s="425"/>
      <c r="B28" s="423" t="s">
        <v>12</v>
      </c>
      <c r="C28" s="423"/>
      <c r="D28" s="721"/>
      <c r="E28" s="711"/>
      <c r="F28" s="711"/>
      <c r="G28" s="711"/>
      <c r="H28" s="711"/>
      <c r="I28" s="431"/>
      <c r="J28" s="425"/>
    </row>
    <row r="29" spans="1:10" x14ac:dyDescent="0.2">
      <c r="A29" s="425"/>
      <c r="B29" s="425"/>
      <c r="C29" s="425"/>
      <c r="D29" s="431"/>
      <c r="E29" s="431"/>
      <c r="F29" s="431"/>
      <c r="G29" s="431"/>
      <c r="H29" s="431"/>
      <c r="I29" s="431"/>
      <c r="J29" s="425"/>
    </row>
    <row r="30" spans="1:10" ht="15.75" x14ac:dyDescent="0.25">
      <c r="A30" s="714" t="s">
        <v>13</v>
      </c>
      <c r="B30" s="714"/>
      <c r="C30" s="714"/>
      <c r="D30" s="724"/>
      <c r="E30" s="724"/>
      <c r="F30" s="724"/>
      <c r="G30" s="724"/>
      <c r="H30" s="724"/>
      <c r="I30" s="724"/>
      <c r="J30" s="425"/>
    </row>
    <row r="31" spans="1:10" x14ac:dyDescent="0.2">
      <c r="A31" s="425"/>
      <c r="B31" s="425"/>
      <c r="C31" s="425"/>
      <c r="D31" s="425"/>
      <c r="E31" s="425"/>
      <c r="F31" s="425"/>
      <c r="G31" s="425"/>
      <c r="H31" s="425"/>
      <c r="I31" s="425"/>
      <c r="J31" s="425"/>
    </row>
    <row r="32" spans="1:10" x14ac:dyDescent="0.2">
      <c r="A32" s="425"/>
      <c r="B32" s="725" t="s">
        <v>14</v>
      </c>
      <c r="C32" s="720"/>
      <c r="D32" s="726"/>
      <c r="E32" s="726"/>
      <c r="F32" s="425"/>
      <c r="G32" s="727"/>
      <c r="H32" s="726"/>
      <c r="I32" s="425"/>
      <c r="J32" s="425"/>
    </row>
    <row r="33" spans="1:10" x14ac:dyDescent="0.2">
      <c r="A33" s="425"/>
      <c r="B33" s="425"/>
      <c r="C33" s="425"/>
      <c r="D33" s="730" t="s">
        <v>15</v>
      </c>
      <c r="E33" s="730"/>
      <c r="F33" s="425"/>
      <c r="G33" s="730" t="s">
        <v>16</v>
      </c>
      <c r="H33" s="730"/>
      <c r="I33" s="425"/>
      <c r="J33" s="425"/>
    </row>
    <row r="34" spans="1:10" x14ac:dyDescent="0.2">
      <c r="A34" s="425"/>
      <c r="B34" s="425"/>
      <c r="C34" s="425"/>
      <c r="D34" s="425"/>
      <c r="E34" s="425"/>
      <c r="F34" s="425"/>
      <c r="G34" s="425"/>
      <c r="H34" s="425"/>
      <c r="I34" s="425"/>
      <c r="J34" s="425"/>
    </row>
    <row r="35" spans="1:10" s="435" customFormat="1" ht="15.75" x14ac:dyDescent="0.25">
      <c r="A35" s="431"/>
      <c r="B35" s="731" t="s">
        <v>17</v>
      </c>
      <c r="C35" s="731"/>
      <c r="D35" s="10"/>
      <c r="E35" s="11"/>
      <c r="F35" s="11"/>
      <c r="G35" s="431"/>
      <c r="H35" s="431"/>
      <c r="I35" s="431"/>
      <c r="J35" s="431"/>
    </row>
    <row r="36" spans="1:10" x14ac:dyDescent="0.2">
      <c r="A36" s="425"/>
      <c r="B36" s="423"/>
      <c r="C36" s="423"/>
      <c r="D36" s="436"/>
      <c r="E36" s="436"/>
      <c r="F36" s="436"/>
      <c r="G36" s="425"/>
      <c r="H36" s="425"/>
      <c r="I36" s="425"/>
      <c r="J36" s="425"/>
    </row>
    <row r="37" spans="1:10" s="9" customFormat="1" ht="12.75" x14ac:dyDescent="0.2">
      <c r="A37" s="12"/>
      <c r="B37" s="13" t="s">
        <v>18</v>
      </c>
      <c r="C37" s="14"/>
      <c r="D37" s="15"/>
      <c r="E37" s="15"/>
      <c r="F37" s="14"/>
      <c r="G37" s="14"/>
      <c r="H37" s="16"/>
      <c r="I37" s="16"/>
      <c r="J37" s="16"/>
    </row>
    <row r="38" spans="1:10" s="9" customFormat="1" ht="12.75" x14ac:dyDescent="0.2">
      <c r="A38" s="12"/>
      <c r="B38" s="732" t="s">
        <v>19</v>
      </c>
      <c r="C38" s="732"/>
      <c r="D38" s="732"/>
      <c r="E38" s="732"/>
      <c r="F38" s="732"/>
      <c r="G38" s="732"/>
      <c r="H38" s="732"/>
      <c r="I38" s="732"/>
      <c r="J38" s="732"/>
    </row>
    <row r="39" spans="1:10" x14ac:dyDescent="0.2">
      <c r="A39" s="425"/>
      <c r="B39" s="425"/>
      <c r="C39" s="17"/>
      <c r="D39" s="17"/>
      <c r="E39" s="17"/>
      <c r="F39" s="17"/>
      <c r="G39" s="17"/>
      <c r="H39" s="17"/>
      <c r="I39" s="17"/>
      <c r="J39" s="17"/>
    </row>
    <row r="40" spans="1:10" s="20" customFormat="1" ht="11.25" x14ac:dyDescent="0.25">
      <c r="A40" s="18"/>
      <c r="B40" s="19" t="s">
        <v>20</v>
      </c>
      <c r="C40" s="19"/>
      <c r="D40" s="19"/>
      <c r="E40" s="19"/>
      <c r="F40" s="19"/>
      <c r="G40" s="19"/>
      <c r="H40" s="19"/>
      <c r="I40" s="19"/>
      <c r="J40" s="19"/>
    </row>
    <row r="41" spans="1:10" x14ac:dyDescent="0.2">
      <c r="A41" s="425"/>
      <c r="B41" s="425"/>
      <c r="C41" s="425"/>
      <c r="D41" s="425"/>
      <c r="E41" s="425"/>
      <c r="F41" s="425"/>
      <c r="G41" s="425"/>
      <c r="H41" s="425"/>
      <c r="I41" s="425"/>
      <c r="J41" s="425"/>
    </row>
    <row r="42" spans="1:10" s="25" customFormat="1" ht="15.75" x14ac:dyDescent="0.25">
      <c r="A42" s="21"/>
      <c r="B42" s="22"/>
      <c r="C42" s="22"/>
      <c r="D42" s="22"/>
      <c r="E42" s="22"/>
      <c r="F42" s="22"/>
      <c r="G42" s="22"/>
      <c r="H42" s="22"/>
      <c r="I42" s="23"/>
      <c r="J42" s="24"/>
    </row>
    <row r="43" spans="1:10" s="25" customFormat="1" ht="15.75" x14ac:dyDescent="0.25">
      <c r="A43" s="21"/>
      <c r="B43" s="725" t="s">
        <v>21</v>
      </c>
      <c r="C43" s="720"/>
      <c r="D43" s="22"/>
      <c r="E43" s="22"/>
      <c r="F43" s="22"/>
      <c r="G43" s="22"/>
      <c r="H43" s="22"/>
      <c r="I43" s="23"/>
      <c r="J43" s="24"/>
    </row>
    <row r="44" spans="1:10" s="25" customFormat="1" ht="15.75" x14ac:dyDescent="0.25">
      <c r="A44" s="21"/>
      <c r="B44" s="733"/>
      <c r="C44" s="734"/>
      <c r="D44" s="734"/>
      <c r="E44" s="734"/>
      <c r="F44" s="734"/>
      <c r="G44" s="734"/>
      <c r="H44" s="735"/>
      <c r="I44" s="23"/>
      <c r="J44" s="24"/>
    </row>
    <row r="45" spans="1:10" s="28" customFormat="1" ht="15.75" x14ac:dyDescent="0.25">
      <c r="A45" s="26"/>
      <c r="B45" s="27"/>
      <c r="C45" s="27"/>
      <c r="D45" s="27"/>
      <c r="E45" s="27"/>
      <c r="F45" s="27"/>
      <c r="G45" s="27"/>
      <c r="H45" s="27"/>
      <c r="I45" s="27"/>
      <c r="J45" s="24"/>
    </row>
    <row r="47" spans="1:10" ht="15.75" x14ac:dyDescent="0.25">
      <c r="C47" s="728" t="s">
        <v>22</v>
      </c>
      <c r="D47" s="728"/>
      <c r="F47" s="729" t="s">
        <v>23</v>
      </c>
      <c r="G47" s="729"/>
      <c r="H47" s="29"/>
      <c r="I47" s="30" t="s">
        <v>24</v>
      </c>
    </row>
    <row r="48" spans="1:10" ht="15" x14ac:dyDescent="0.2">
      <c r="C48" s="29"/>
      <c r="D48" s="29" t="s">
        <v>25</v>
      </c>
      <c r="E48" s="29"/>
      <c r="F48" s="29"/>
      <c r="G48" s="29"/>
      <c r="H48" s="29"/>
      <c r="I48" s="29"/>
    </row>
    <row r="49" spans="3:9" ht="15" x14ac:dyDescent="0.2">
      <c r="C49" s="29"/>
      <c r="D49" s="29" t="s">
        <v>26</v>
      </c>
      <c r="E49" s="29"/>
      <c r="F49" s="29"/>
      <c r="G49" s="29"/>
      <c r="H49" s="29"/>
      <c r="I49" s="29"/>
    </row>
    <row r="50" spans="3:9" ht="15" x14ac:dyDescent="0.2">
      <c r="C50" s="29"/>
      <c r="D50" s="29" t="s">
        <v>27</v>
      </c>
      <c r="E50" s="29"/>
      <c r="F50" s="29"/>
      <c r="G50" s="29"/>
      <c r="H50" s="29"/>
      <c r="I50" s="29"/>
    </row>
    <row r="51" spans="3:9" ht="15" x14ac:dyDescent="0.2">
      <c r="C51" s="29"/>
      <c r="D51" s="29"/>
      <c r="E51" s="29"/>
      <c r="F51" s="29"/>
      <c r="G51" s="29"/>
      <c r="H51" s="29"/>
      <c r="I51" s="29"/>
    </row>
    <row r="52" spans="3:9" ht="15.75" x14ac:dyDescent="0.25">
      <c r="C52" s="29"/>
      <c r="D52" s="31" t="s">
        <v>28</v>
      </c>
      <c r="E52" s="29"/>
      <c r="F52" s="29"/>
      <c r="G52" s="29"/>
      <c r="H52" s="29"/>
      <c r="I52" s="29"/>
    </row>
    <row r="53" spans="3:9" ht="15.75" x14ac:dyDescent="0.25">
      <c r="C53" s="29"/>
      <c r="D53" s="32" t="s">
        <v>29</v>
      </c>
      <c r="E53" s="29" t="s">
        <v>30</v>
      </c>
      <c r="F53" s="29"/>
      <c r="G53" s="29"/>
      <c r="H53" s="29"/>
      <c r="I53" s="29"/>
    </row>
    <row r="54" spans="3:9" ht="15.75" x14ac:dyDescent="0.25">
      <c r="C54" s="29"/>
      <c r="D54" s="32" t="s">
        <v>31</v>
      </c>
      <c r="E54" s="29" t="s">
        <v>32</v>
      </c>
      <c r="F54" s="29"/>
      <c r="G54" s="29"/>
      <c r="H54" s="29"/>
      <c r="I54" s="29"/>
    </row>
    <row r="55" spans="3:9" ht="15.75" x14ac:dyDescent="0.25">
      <c r="C55" s="29"/>
      <c r="D55" s="32" t="s">
        <v>33</v>
      </c>
      <c r="E55" s="29" t="s">
        <v>34</v>
      </c>
      <c r="F55" s="29"/>
      <c r="G55" s="29"/>
      <c r="H55" s="29"/>
      <c r="I55" s="29"/>
    </row>
    <row r="56" spans="3:9" ht="15.75" x14ac:dyDescent="0.25">
      <c r="C56" s="29"/>
      <c r="D56" s="32" t="s">
        <v>35</v>
      </c>
      <c r="E56" s="29" t="s">
        <v>36</v>
      </c>
      <c r="F56" s="29"/>
      <c r="G56" s="29"/>
      <c r="H56" s="29"/>
      <c r="I56" s="29"/>
    </row>
    <row r="57" spans="3:9" ht="15.75" x14ac:dyDescent="0.25">
      <c r="C57" s="29"/>
      <c r="D57" s="32" t="s">
        <v>4</v>
      </c>
      <c r="E57" s="29" t="s">
        <v>37</v>
      </c>
      <c r="F57" s="29"/>
      <c r="G57" s="29"/>
      <c r="H57" s="29"/>
      <c r="I57" s="29"/>
    </row>
    <row r="58" spans="3:9" ht="15.75" x14ac:dyDescent="0.25">
      <c r="C58" s="29"/>
      <c r="D58" s="32" t="s">
        <v>38</v>
      </c>
      <c r="E58" s="29" t="s">
        <v>39</v>
      </c>
      <c r="F58" s="29"/>
      <c r="G58" s="29"/>
      <c r="H58" s="29"/>
      <c r="I58" s="29"/>
    </row>
    <row r="59" spans="3:9" ht="15.75" x14ac:dyDescent="0.25">
      <c r="C59" s="29"/>
      <c r="D59" s="32" t="s">
        <v>40</v>
      </c>
      <c r="E59" s="29" t="s">
        <v>41</v>
      </c>
      <c r="F59" s="29"/>
      <c r="G59" s="29"/>
      <c r="H59" s="29"/>
      <c r="I59" s="29"/>
    </row>
    <row r="60" spans="3:9" ht="15.75" x14ac:dyDescent="0.25">
      <c r="C60" s="29"/>
      <c r="D60" s="32" t="s">
        <v>42</v>
      </c>
      <c r="E60" s="29" t="s">
        <v>43</v>
      </c>
      <c r="F60" s="29"/>
      <c r="G60" s="29"/>
      <c r="H60" s="29"/>
      <c r="I60" s="29"/>
    </row>
    <row r="61" spans="3:9" ht="15.75" x14ac:dyDescent="0.25">
      <c r="C61" s="29"/>
      <c r="D61" s="32" t="s">
        <v>44</v>
      </c>
      <c r="E61" s="29" t="s">
        <v>45</v>
      </c>
      <c r="F61" s="29"/>
      <c r="G61" s="29"/>
      <c r="H61" s="29"/>
      <c r="I61" s="29"/>
    </row>
    <row r="62" spans="3:9" ht="15.75" x14ac:dyDescent="0.25">
      <c r="C62" s="29"/>
      <c r="D62" s="32" t="s">
        <v>46</v>
      </c>
      <c r="E62" s="29" t="s">
        <v>47</v>
      </c>
      <c r="F62" s="29"/>
      <c r="G62" s="29"/>
      <c r="H62" s="29"/>
      <c r="I62" s="29"/>
    </row>
    <row r="63" spans="3:9" ht="15.75" x14ac:dyDescent="0.25">
      <c r="C63" s="29"/>
      <c r="D63" s="32" t="s">
        <v>48</v>
      </c>
      <c r="E63" s="29" t="s">
        <v>49</v>
      </c>
      <c r="F63" s="29"/>
      <c r="G63" s="29"/>
      <c r="H63" s="29"/>
      <c r="I63" s="29"/>
    </row>
    <row r="64" spans="3:9" ht="15.75" x14ac:dyDescent="0.25">
      <c r="C64" s="29"/>
      <c r="D64" s="32" t="s">
        <v>44</v>
      </c>
      <c r="E64" s="29" t="s">
        <v>50</v>
      </c>
      <c r="F64" s="29"/>
      <c r="G64" s="29"/>
      <c r="H64" s="29"/>
      <c r="I64" s="29"/>
    </row>
    <row r="65" spans="3:9" ht="15.75" x14ac:dyDescent="0.25">
      <c r="C65" s="29"/>
      <c r="D65" s="32" t="s">
        <v>51</v>
      </c>
      <c r="E65" s="29" t="s">
        <v>52</v>
      </c>
      <c r="F65" s="29"/>
      <c r="G65" s="29"/>
      <c r="H65" s="29"/>
      <c r="I65" s="29"/>
    </row>
    <row r="66" spans="3:9" ht="15.75" x14ac:dyDescent="0.25">
      <c r="C66" s="29"/>
      <c r="D66" s="32" t="s">
        <v>53</v>
      </c>
      <c r="E66" s="29" t="s">
        <v>54</v>
      </c>
      <c r="F66" s="29"/>
      <c r="G66" s="29"/>
      <c r="H66" s="29"/>
      <c r="I66" s="29"/>
    </row>
    <row r="67" spans="3:9" ht="15.75" x14ac:dyDescent="0.25">
      <c r="C67" s="29"/>
      <c r="D67" s="32" t="s">
        <v>55</v>
      </c>
      <c r="E67" s="29" t="s">
        <v>56</v>
      </c>
      <c r="F67" s="29"/>
      <c r="G67" s="29"/>
      <c r="H67" s="29"/>
      <c r="I67" s="29"/>
    </row>
    <row r="68" spans="3:9" ht="15.75" x14ac:dyDescent="0.25">
      <c r="C68" s="29"/>
      <c r="D68" s="32" t="s">
        <v>57</v>
      </c>
      <c r="E68" s="29" t="s">
        <v>58</v>
      </c>
      <c r="F68" s="29"/>
      <c r="G68" s="29"/>
      <c r="H68" s="29"/>
      <c r="I68" s="29"/>
    </row>
    <row r="69" spans="3:9" ht="15.75" x14ac:dyDescent="0.25">
      <c r="C69" s="29"/>
      <c r="D69" s="32" t="s">
        <v>59</v>
      </c>
      <c r="E69" s="29" t="s">
        <v>60</v>
      </c>
      <c r="F69" s="29"/>
      <c r="G69" s="29"/>
      <c r="H69" s="29"/>
      <c r="I69" s="29"/>
    </row>
    <row r="70" spans="3:9" ht="15.75" x14ac:dyDescent="0.25">
      <c r="C70" s="29"/>
      <c r="D70" s="32" t="s">
        <v>61</v>
      </c>
      <c r="E70" s="29" t="s">
        <v>62</v>
      </c>
      <c r="F70" s="29"/>
      <c r="G70" s="29"/>
      <c r="H70" s="29"/>
      <c r="I70" s="29"/>
    </row>
    <row r="71" spans="3:9" ht="15.75" x14ac:dyDescent="0.25">
      <c r="D71" s="32" t="s">
        <v>63</v>
      </c>
      <c r="E71" s="29" t="s">
        <v>64</v>
      </c>
    </row>
    <row r="72" spans="3:9" ht="15.75" x14ac:dyDescent="0.25">
      <c r="D72" s="32" t="s">
        <v>65</v>
      </c>
      <c r="E72" s="29" t="s">
        <v>66</v>
      </c>
    </row>
    <row r="73" spans="3:9" ht="15.75" x14ac:dyDescent="0.25">
      <c r="D73" s="32" t="s">
        <v>67</v>
      </c>
      <c r="E73" s="29" t="s">
        <v>68</v>
      </c>
    </row>
    <row r="74" spans="3:9" ht="15" x14ac:dyDescent="0.2">
      <c r="E74" s="29" t="s">
        <v>69</v>
      </c>
    </row>
  </sheetData>
  <sheetProtection selectLockedCells="1"/>
  <mergeCells count="40">
    <mergeCell ref="C47:D47"/>
    <mergeCell ref="F47:G47"/>
    <mergeCell ref="D33:E33"/>
    <mergeCell ref="G33:H33"/>
    <mergeCell ref="B35:C35"/>
    <mergeCell ref="B38:J38"/>
    <mergeCell ref="B43:C43"/>
    <mergeCell ref="B44:H44"/>
    <mergeCell ref="D28:H28"/>
    <mergeCell ref="A30:C30"/>
    <mergeCell ref="D30:I30"/>
    <mergeCell ref="B32:C32"/>
    <mergeCell ref="D32:E32"/>
    <mergeCell ref="G32:H32"/>
    <mergeCell ref="B26:C26"/>
    <mergeCell ref="D26:H26"/>
    <mergeCell ref="B16:C16"/>
    <mergeCell ref="D16:H16"/>
    <mergeCell ref="B18:C18"/>
    <mergeCell ref="D18:E18"/>
    <mergeCell ref="G18:H18"/>
    <mergeCell ref="B20:C20"/>
    <mergeCell ref="D20:G20"/>
    <mergeCell ref="B22:C22"/>
    <mergeCell ref="D22:I22"/>
    <mergeCell ref="B24:C24"/>
    <mergeCell ref="D24:E24"/>
    <mergeCell ref="G24:H24"/>
    <mergeCell ref="D14:I14"/>
    <mergeCell ref="H2:I2"/>
    <mergeCell ref="D3:F3"/>
    <mergeCell ref="A6:C6"/>
    <mergeCell ref="D6:I6"/>
    <mergeCell ref="B8:C8"/>
    <mergeCell ref="D8:F8"/>
    <mergeCell ref="B10:C10"/>
    <mergeCell ref="D10:F10"/>
    <mergeCell ref="B12:C12"/>
    <mergeCell ref="D12:I12"/>
    <mergeCell ref="D13:I13"/>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685800</xdr:colOff>
                    <xdr:row>0</xdr:row>
                    <xdr:rowOff>123825</xdr:rowOff>
                  </from>
                  <to>
                    <xdr:col>3</xdr:col>
                    <xdr:colOff>209550</xdr:colOff>
                    <xdr:row>1</xdr:row>
                    <xdr:rowOff>190500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3</xdr:col>
                    <xdr:colOff>781050</xdr:colOff>
                    <xdr:row>0</xdr:row>
                    <xdr:rowOff>123825</xdr:rowOff>
                  </from>
                  <to>
                    <xdr:col>4</xdr:col>
                    <xdr:colOff>228600</xdr:colOff>
                    <xdr:row>1</xdr:row>
                    <xdr:rowOff>190500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0</xdr:col>
                    <xdr:colOff>533400</xdr:colOff>
                    <xdr:row>40</xdr:row>
                    <xdr:rowOff>38100</xdr:rowOff>
                  </from>
                  <to>
                    <xdr:col>2</xdr:col>
                    <xdr:colOff>1009650</xdr:colOff>
                    <xdr:row>41</xdr:row>
                    <xdr:rowOff>19050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4</xdr:col>
                    <xdr:colOff>428625</xdr:colOff>
                    <xdr:row>40</xdr:row>
                    <xdr:rowOff>38100</xdr:rowOff>
                  </from>
                  <to>
                    <xdr:col>7</xdr:col>
                    <xdr:colOff>600075</xdr:colOff>
                    <xdr:row>41</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4"/>
  <sheetViews>
    <sheetView workbookViewId="0">
      <selection activeCell="D1" sqref="D1"/>
    </sheetView>
  </sheetViews>
  <sheetFormatPr defaultColWidth="9.140625" defaultRowHeight="12.75" x14ac:dyDescent="0.2"/>
  <cols>
    <col min="1" max="1" width="2.85546875" style="9" customWidth="1"/>
    <col min="2" max="2" width="18.140625" style="9" customWidth="1"/>
    <col min="3" max="3" width="13.5703125" style="9" customWidth="1"/>
    <col min="4" max="4" width="12.140625" style="9" customWidth="1"/>
    <col min="5" max="5" width="11.85546875" style="9" customWidth="1"/>
    <col min="6" max="6" width="11.28515625" style="9" customWidth="1"/>
    <col min="7" max="7" width="11.85546875" style="9" customWidth="1"/>
    <col min="8" max="8" width="14" style="9" customWidth="1"/>
    <col min="9" max="9" width="12.5703125" style="9" customWidth="1"/>
    <col min="10" max="10" width="9.140625" style="9"/>
    <col min="11" max="11" width="49.85546875" style="9" customWidth="1"/>
    <col min="12" max="12" width="10.140625" style="9" bestFit="1" customWidth="1"/>
    <col min="13" max="16384" width="9.140625" style="9"/>
  </cols>
  <sheetData>
    <row r="1" spans="1:13" ht="18.75" thickBot="1" x14ac:dyDescent="0.3">
      <c r="A1" s="95" t="s">
        <v>374</v>
      </c>
      <c r="F1" s="335" t="s">
        <v>75</v>
      </c>
      <c r="G1" s="336" t="s">
        <v>76</v>
      </c>
      <c r="K1" s="178" t="s">
        <v>70</v>
      </c>
      <c r="L1" s="101">
        <f>+'Cover Page'!$D$1</f>
        <v>0</v>
      </c>
    </row>
    <row r="2" spans="1:13" s="102" customFormat="1" x14ac:dyDescent="0.2">
      <c r="A2" s="451"/>
      <c r="B2" s="451"/>
      <c r="C2" s="451"/>
      <c r="D2" s="451"/>
      <c r="E2" s="451"/>
      <c r="F2" s="451"/>
      <c r="G2" s="451"/>
      <c r="H2" s="451"/>
      <c r="I2" s="451"/>
      <c r="J2" s="451"/>
      <c r="K2" s="451"/>
    </row>
    <row r="4" spans="1:13" x14ac:dyDescent="0.2">
      <c r="B4" s="863" t="s">
        <v>375</v>
      </c>
      <c r="C4" s="863"/>
      <c r="D4" s="863"/>
      <c r="E4" s="863"/>
      <c r="F4" s="863"/>
      <c r="G4" s="863"/>
      <c r="H4" s="863"/>
      <c r="I4" s="863"/>
      <c r="J4" s="863"/>
      <c r="K4" s="863"/>
      <c r="L4" s="300"/>
      <c r="M4" s="300"/>
    </row>
    <row r="5" spans="1:13" x14ac:dyDescent="0.2">
      <c r="B5" s="30"/>
    </row>
    <row r="6" spans="1:13" ht="16.5" thickBot="1" x14ac:dyDescent="0.3">
      <c r="A6" s="138">
        <v>1</v>
      </c>
      <c r="B6" s="914" t="s">
        <v>376</v>
      </c>
      <c r="C6" s="914"/>
      <c r="D6" s="914"/>
    </row>
    <row r="7" spans="1:13" ht="15.75" thickBot="1" x14ac:dyDescent="0.3">
      <c r="B7" s="828" t="str">
        <f>CONCATENATE(B6," ",'Budget Summary'!$C$4," ", 'Budget Summary'!$C$5)</f>
        <v>Audit/Accounting/Finance  0 0</v>
      </c>
      <c r="C7" s="915"/>
      <c r="D7" s="915"/>
      <c r="E7" s="915"/>
      <c r="F7" s="915"/>
      <c r="G7" s="915"/>
      <c r="H7" s="915"/>
      <c r="I7" s="915"/>
      <c r="J7" s="915"/>
      <c r="K7" s="916"/>
    </row>
    <row r="8" spans="1:13" s="607" customFormat="1" ht="26.25" thickBot="1" x14ac:dyDescent="0.25">
      <c r="B8" s="624" t="s">
        <v>528</v>
      </c>
      <c r="C8" s="625" t="s">
        <v>529</v>
      </c>
      <c r="D8" s="625" t="s">
        <v>530</v>
      </c>
      <c r="E8" s="626" t="s">
        <v>531</v>
      </c>
      <c r="F8" s="628" t="s">
        <v>318</v>
      </c>
      <c r="G8" s="627" t="s">
        <v>220</v>
      </c>
      <c r="H8" s="627" t="s">
        <v>292</v>
      </c>
      <c r="I8" s="917" t="s">
        <v>377</v>
      </c>
      <c r="J8" s="918"/>
      <c r="K8" s="919"/>
    </row>
    <row r="9" spans="1:13" ht="15" x14ac:dyDescent="0.25">
      <c r="A9" s="337" t="s">
        <v>378</v>
      </c>
      <c r="B9" s="287"/>
      <c r="C9" s="338"/>
      <c r="D9" s="339"/>
      <c r="E9" s="311">
        <f>C9*D9</f>
        <v>0</v>
      </c>
      <c r="F9" s="338"/>
      <c r="G9" s="340">
        <f>E9</f>
        <v>0</v>
      </c>
      <c r="H9" s="341"/>
      <c r="I9" s="920"/>
      <c r="J9" s="921"/>
      <c r="K9" s="922"/>
    </row>
    <row r="10" spans="1:13" ht="15" x14ac:dyDescent="0.25">
      <c r="A10" s="337"/>
      <c r="B10" s="365" t="s">
        <v>379</v>
      </c>
      <c r="C10" s="923"/>
      <c r="D10" s="924"/>
      <c r="E10" s="924"/>
      <c r="F10" s="924"/>
      <c r="G10" s="924"/>
      <c r="H10" s="924"/>
      <c r="I10" s="924"/>
      <c r="J10" s="924"/>
      <c r="K10" s="925"/>
    </row>
    <row r="11" spans="1:13" ht="26.25" x14ac:dyDescent="0.25">
      <c r="A11" s="337"/>
      <c r="B11" s="365" t="s">
        <v>380</v>
      </c>
      <c r="C11" s="923"/>
      <c r="D11" s="924"/>
      <c r="E11" s="924"/>
      <c r="F11" s="924"/>
      <c r="G11" s="924"/>
      <c r="H11" s="924"/>
      <c r="I11" s="924"/>
      <c r="J11" s="924"/>
      <c r="K11" s="925"/>
    </row>
    <row r="12" spans="1:13" ht="15" x14ac:dyDescent="0.25">
      <c r="A12" s="337" t="s">
        <v>381</v>
      </c>
      <c r="B12" s="342"/>
      <c r="C12" s="343"/>
      <c r="D12" s="344"/>
      <c r="E12" s="345">
        <f>C12*D12</f>
        <v>0</v>
      </c>
      <c r="F12" s="343"/>
      <c r="G12" s="346">
        <f>E12</f>
        <v>0</v>
      </c>
      <c r="H12" s="347"/>
      <c r="I12" s="926"/>
      <c r="J12" s="924"/>
      <c r="K12" s="925"/>
    </row>
    <row r="13" spans="1:13" ht="15" x14ac:dyDescent="0.25">
      <c r="A13" s="337"/>
      <c r="B13" s="365" t="s">
        <v>379</v>
      </c>
      <c r="C13" s="923"/>
      <c r="D13" s="924"/>
      <c r="E13" s="924"/>
      <c r="F13" s="924"/>
      <c r="G13" s="924"/>
      <c r="H13" s="924"/>
      <c r="I13" s="924"/>
      <c r="J13" s="924"/>
      <c r="K13" s="925"/>
    </row>
    <row r="14" spans="1:13" ht="26.25" x14ac:dyDescent="0.25">
      <c r="A14" s="337"/>
      <c r="B14" s="365" t="s">
        <v>380</v>
      </c>
      <c r="C14" s="923"/>
      <c r="D14" s="924"/>
      <c r="E14" s="924"/>
      <c r="F14" s="924"/>
      <c r="G14" s="924"/>
      <c r="H14" s="924"/>
      <c r="I14" s="924"/>
      <c r="J14" s="924"/>
      <c r="K14" s="925"/>
    </row>
    <row r="15" spans="1:13" ht="15" x14ac:dyDescent="0.25">
      <c r="A15" s="337" t="s">
        <v>382</v>
      </c>
      <c r="B15" s="348"/>
      <c r="C15" s="349"/>
      <c r="D15" s="350"/>
      <c r="E15" s="345">
        <f>C15*D15</f>
        <v>0</v>
      </c>
      <c r="F15" s="349"/>
      <c r="G15" s="346">
        <f>E15</f>
        <v>0</v>
      </c>
      <c r="H15" s="347"/>
      <c r="I15" s="927"/>
      <c r="J15" s="924"/>
      <c r="K15" s="925"/>
    </row>
    <row r="16" spans="1:13" ht="15" x14ac:dyDescent="0.25">
      <c r="B16" s="365" t="s">
        <v>379</v>
      </c>
      <c r="C16" s="923"/>
      <c r="D16" s="924"/>
      <c r="E16" s="924"/>
      <c r="F16" s="924"/>
      <c r="G16" s="924"/>
      <c r="H16" s="924"/>
      <c r="I16" s="924"/>
      <c r="J16" s="924"/>
      <c r="K16" s="925"/>
    </row>
    <row r="17" spans="1:11" ht="27" thickBot="1" x14ac:dyDescent="0.3">
      <c r="B17" s="544" t="s">
        <v>380</v>
      </c>
      <c r="C17" s="928"/>
      <c r="D17" s="929"/>
      <c r="E17" s="929"/>
      <c r="F17" s="929"/>
      <c r="G17" s="929"/>
      <c r="H17" s="929"/>
      <c r="I17" s="929"/>
      <c r="J17" s="929"/>
      <c r="K17" s="930"/>
    </row>
    <row r="18" spans="1:11" ht="13.5" thickBot="1" x14ac:dyDescent="0.25">
      <c r="B18" s="496"/>
      <c r="C18" s="540"/>
      <c r="D18" s="541" t="s">
        <v>164</v>
      </c>
      <c r="E18" s="545">
        <f>+E9+E12+E15</f>
        <v>0</v>
      </c>
      <c r="F18" s="540"/>
      <c r="G18" s="545">
        <f>+G9+G12+G15</f>
        <v>0</v>
      </c>
      <c r="H18" s="540"/>
      <c r="I18" s="542"/>
      <c r="J18" s="540"/>
      <c r="K18" s="543"/>
    </row>
    <row r="21" spans="1:11" ht="15.75" x14ac:dyDescent="0.25">
      <c r="A21" s="138">
        <v>2</v>
      </c>
      <c r="B21" s="931" t="s">
        <v>383</v>
      </c>
      <c r="C21" s="931"/>
    </row>
    <row r="22" spans="1:11" ht="13.5" thickBot="1" x14ac:dyDescent="0.25"/>
    <row r="23" spans="1:11" ht="15.75" thickBot="1" x14ac:dyDescent="0.3">
      <c r="B23" s="828" t="str">
        <f>CONCATENATE(B21," ",'Budget Summary'!$C$4," ", 'Budget Summary'!$C$5)</f>
        <v>Insurance 0 0</v>
      </c>
      <c r="C23" s="915"/>
      <c r="D23" s="915"/>
      <c r="E23" s="915"/>
      <c r="F23" s="915"/>
      <c r="G23" s="915"/>
      <c r="H23" s="915"/>
      <c r="I23" s="915"/>
      <c r="J23" s="915"/>
      <c r="K23" s="916"/>
    </row>
    <row r="24" spans="1:11" s="607" customFormat="1" ht="26.25" thickBot="1" x14ac:dyDescent="0.25">
      <c r="B24" s="624" t="s">
        <v>528</v>
      </c>
      <c r="C24" s="625" t="s">
        <v>532</v>
      </c>
      <c r="D24" s="625" t="s">
        <v>533</v>
      </c>
      <c r="E24" s="626" t="s">
        <v>535</v>
      </c>
      <c r="F24" s="628" t="s">
        <v>318</v>
      </c>
      <c r="G24" s="627" t="s">
        <v>220</v>
      </c>
      <c r="H24" s="627" t="s">
        <v>292</v>
      </c>
      <c r="I24" s="917" t="s">
        <v>377</v>
      </c>
      <c r="J24" s="918"/>
      <c r="K24" s="919"/>
    </row>
    <row r="25" spans="1:11" ht="15" x14ac:dyDescent="0.25">
      <c r="A25" s="337" t="s">
        <v>378</v>
      </c>
      <c r="B25" s="351"/>
      <c r="C25" s="352">
        <v>0</v>
      </c>
      <c r="D25" s="546"/>
      <c r="E25" s="311">
        <f>C25*D25</f>
        <v>0</v>
      </c>
      <c r="F25" s="353"/>
      <c r="G25" s="340">
        <f>E25</f>
        <v>0</v>
      </c>
      <c r="H25" s="354"/>
      <c r="I25" s="932"/>
      <c r="J25" s="921"/>
      <c r="K25" s="922"/>
    </row>
    <row r="26" spans="1:11" x14ac:dyDescent="0.2">
      <c r="A26" s="337"/>
      <c r="B26" s="365" t="s">
        <v>379</v>
      </c>
      <c r="C26" s="933"/>
      <c r="D26" s="934"/>
      <c r="E26" s="934"/>
      <c r="F26" s="934"/>
      <c r="G26" s="934"/>
      <c r="H26" s="934"/>
      <c r="I26" s="934"/>
      <c r="J26" s="934"/>
      <c r="K26" s="935"/>
    </row>
    <row r="27" spans="1:11" ht="25.5" x14ac:dyDescent="0.2">
      <c r="A27" s="337"/>
      <c r="B27" s="365" t="s">
        <v>380</v>
      </c>
      <c r="C27" s="933"/>
      <c r="D27" s="934"/>
      <c r="E27" s="934"/>
      <c r="F27" s="934"/>
      <c r="G27" s="934"/>
      <c r="H27" s="934"/>
      <c r="I27" s="934"/>
      <c r="J27" s="934"/>
      <c r="K27" s="935"/>
    </row>
    <row r="28" spans="1:11" ht="15" x14ac:dyDescent="0.25">
      <c r="A28" s="337" t="s">
        <v>381</v>
      </c>
      <c r="B28" s="355"/>
      <c r="C28" s="356">
        <v>0</v>
      </c>
      <c r="D28" s="357"/>
      <c r="E28" s="345">
        <f>C28*D28</f>
        <v>0</v>
      </c>
      <c r="F28" s="358"/>
      <c r="G28" s="346">
        <f>E28</f>
        <v>0</v>
      </c>
      <c r="H28" s="359"/>
      <c r="I28" s="927"/>
      <c r="J28" s="924"/>
      <c r="K28" s="925"/>
    </row>
    <row r="29" spans="1:11" x14ac:dyDescent="0.2">
      <c r="A29" s="337"/>
      <c r="B29" s="365" t="s">
        <v>379</v>
      </c>
      <c r="C29" s="923"/>
      <c r="D29" s="936"/>
      <c r="E29" s="936"/>
      <c r="F29" s="936"/>
      <c r="G29" s="936"/>
      <c r="H29" s="936"/>
      <c r="I29" s="936"/>
      <c r="J29" s="936"/>
      <c r="K29" s="937"/>
    </row>
    <row r="30" spans="1:11" ht="25.5" x14ac:dyDescent="0.2">
      <c r="A30" s="337"/>
      <c r="B30" s="365" t="s">
        <v>380</v>
      </c>
      <c r="C30" s="923"/>
      <c r="D30" s="936"/>
      <c r="E30" s="936"/>
      <c r="F30" s="936"/>
      <c r="G30" s="936"/>
      <c r="H30" s="936"/>
      <c r="I30" s="936"/>
      <c r="J30" s="936"/>
      <c r="K30" s="937"/>
    </row>
    <row r="31" spans="1:11" ht="15" x14ac:dyDescent="0.25">
      <c r="A31" s="337" t="s">
        <v>382</v>
      </c>
      <c r="B31" s="355"/>
      <c r="C31" s="356">
        <v>0</v>
      </c>
      <c r="D31" s="357"/>
      <c r="E31" s="345">
        <f>C31*D31</f>
        <v>0</v>
      </c>
      <c r="F31" s="358"/>
      <c r="G31" s="346">
        <f>E31</f>
        <v>0</v>
      </c>
      <c r="H31" s="347"/>
      <c r="I31" s="927"/>
      <c r="J31" s="924"/>
      <c r="K31" s="925"/>
    </row>
    <row r="32" spans="1:11" ht="15" x14ac:dyDescent="0.25">
      <c r="B32" s="365" t="s">
        <v>379</v>
      </c>
      <c r="C32" s="923"/>
      <c r="D32" s="924"/>
      <c r="E32" s="924"/>
      <c r="F32" s="924"/>
      <c r="G32" s="924"/>
      <c r="H32" s="924"/>
      <c r="I32" s="924"/>
      <c r="J32" s="924"/>
      <c r="K32" s="925"/>
    </row>
    <row r="33" spans="1:11" ht="27" thickBot="1" x14ac:dyDescent="0.3">
      <c r="B33" s="544" t="s">
        <v>380</v>
      </c>
      <c r="C33" s="928"/>
      <c r="D33" s="929"/>
      <c r="E33" s="929"/>
      <c r="F33" s="929"/>
      <c r="G33" s="929"/>
      <c r="H33" s="929"/>
      <c r="I33" s="929"/>
      <c r="J33" s="929"/>
      <c r="K33" s="930"/>
    </row>
    <row r="34" spans="1:11" ht="13.5" thickBot="1" x14ac:dyDescent="0.25">
      <c r="B34" s="496"/>
      <c r="C34" s="540"/>
      <c r="D34" s="541" t="s">
        <v>164</v>
      </c>
      <c r="E34" s="545">
        <f>+E25+E28+E31</f>
        <v>0</v>
      </c>
      <c r="F34" s="540"/>
      <c r="G34" s="545">
        <f>+G25+G28+G31</f>
        <v>0</v>
      </c>
      <c r="H34" s="547"/>
      <c r="I34" s="548"/>
      <c r="J34" s="549"/>
      <c r="K34" s="550"/>
    </row>
    <row r="37" spans="1:11" ht="15.75" x14ac:dyDescent="0.25">
      <c r="A37" s="138">
        <v>3</v>
      </c>
      <c r="B37" s="931" t="s">
        <v>384</v>
      </c>
      <c r="C37" s="931"/>
    </row>
    <row r="38" spans="1:11" ht="13.5" thickBot="1" x14ac:dyDescent="0.25">
      <c r="B38" s="9" t="s">
        <v>538</v>
      </c>
    </row>
    <row r="39" spans="1:11" ht="15.75" thickBot="1" x14ac:dyDescent="0.3">
      <c r="B39" s="828" t="str">
        <f>CONCATENATE(B37," ",'Budget Summary'!$C$4," ", 'Budget Summary'!$C$5)</f>
        <v>Rent/Space 0 0</v>
      </c>
      <c r="C39" s="915"/>
      <c r="D39" s="915"/>
      <c r="E39" s="915"/>
      <c r="F39" s="915"/>
      <c r="G39" s="915"/>
      <c r="H39" s="915"/>
      <c r="I39" s="915"/>
      <c r="J39" s="915"/>
      <c r="K39" s="916"/>
    </row>
    <row r="40" spans="1:11" s="607" customFormat="1" ht="26.25" thickBot="1" x14ac:dyDescent="0.25">
      <c r="B40" s="624" t="s">
        <v>528</v>
      </c>
      <c r="C40" s="625" t="s">
        <v>534</v>
      </c>
      <c r="D40" s="625" t="s">
        <v>533</v>
      </c>
      <c r="E40" s="626" t="s">
        <v>535</v>
      </c>
      <c r="F40" s="628" t="s">
        <v>318</v>
      </c>
      <c r="G40" s="627" t="s">
        <v>220</v>
      </c>
      <c r="H40" s="627" t="s">
        <v>292</v>
      </c>
      <c r="I40" s="917" t="s">
        <v>377</v>
      </c>
      <c r="J40" s="918"/>
      <c r="K40" s="919"/>
    </row>
    <row r="41" spans="1:11" ht="15" x14ac:dyDescent="0.25">
      <c r="A41" s="337" t="s">
        <v>378</v>
      </c>
      <c r="B41" s="360"/>
      <c r="C41" s="361">
        <v>0</v>
      </c>
      <c r="D41" s="362"/>
      <c r="E41" s="311">
        <f>C41*D41</f>
        <v>0</v>
      </c>
      <c r="F41" s="363"/>
      <c r="G41" s="340">
        <f>E41</f>
        <v>0</v>
      </c>
      <c r="H41" s="340">
        <f>F41</f>
        <v>0</v>
      </c>
      <c r="I41" s="920"/>
      <c r="J41" s="921"/>
      <c r="K41" s="922"/>
    </row>
    <row r="42" spans="1:11" x14ac:dyDescent="0.2">
      <c r="B42" s="364" t="s">
        <v>379</v>
      </c>
      <c r="C42" s="923"/>
      <c r="D42" s="936"/>
      <c r="E42" s="936"/>
      <c r="F42" s="936"/>
      <c r="G42" s="936"/>
      <c r="H42" s="936"/>
      <c r="I42" s="936"/>
      <c r="J42" s="936"/>
      <c r="K42" s="937"/>
    </row>
    <row r="43" spans="1:11" ht="26.25" thickBot="1" x14ac:dyDescent="0.25">
      <c r="B43" s="544" t="s">
        <v>380</v>
      </c>
      <c r="C43" s="928"/>
      <c r="D43" s="938"/>
      <c r="E43" s="938"/>
      <c r="F43" s="938"/>
      <c r="G43" s="938"/>
      <c r="H43" s="938"/>
      <c r="I43" s="938"/>
      <c r="J43" s="938"/>
      <c r="K43" s="939"/>
    </row>
    <row r="44" spans="1:11" ht="13.5" thickBot="1" x14ac:dyDescent="0.25">
      <c r="B44" s="495"/>
      <c r="C44" s="507"/>
      <c r="D44" s="243" t="s">
        <v>164</v>
      </c>
      <c r="E44" s="318">
        <f>E41</f>
        <v>0</v>
      </c>
      <c r="F44" s="507"/>
      <c r="G44" s="318">
        <f>G41</f>
        <v>0</v>
      </c>
      <c r="H44" s="318">
        <f>H41</f>
        <v>0</v>
      </c>
      <c r="I44" s="538"/>
      <c r="J44" s="507"/>
      <c r="K44" s="539"/>
    </row>
    <row r="45" spans="1:11" x14ac:dyDescent="0.2">
      <c r="B45" s="60"/>
      <c r="C45" s="60"/>
      <c r="D45" s="60"/>
      <c r="E45" s="60"/>
      <c r="F45" s="60"/>
      <c r="G45" s="248"/>
      <c r="H45" s="70"/>
      <c r="I45" s="249"/>
      <c r="J45" s="60"/>
      <c r="K45" s="60"/>
    </row>
    <row r="47" spans="1:11" ht="16.5" thickBot="1" x14ac:dyDescent="0.3">
      <c r="A47" s="102">
        <v>4</v>
      </c>
      <c r="B47" s="940" t="s">
        <v>374</v>
      </c>
      <c r="C47" s="940"/>
    </row>
    <row r="48" spans="1:11" ht="15.75" thickBot="1" x14ac:dyDescent="0.3">
      <c r="B48" s="828" t="str">
        <f>CONCATENATE(B47," ",'Budget Summary'!$C$4," ", 'Budget Summary'!$C$5)</f>
        <v>Other Professional Service 0 0</v>
      </c>
      <c r="C48" s="915"/>
      <c r="D48" s="915"/>
      <c r="E48" s="915"/>
      <c r="F48" s="915"/>
      <c r="G48" s="915"/>
      <c r="H48" s="915"/>
      <c r="I48" s="915"/>
      <c r="J48" s="915"/>
      <c r="K48" s="916"/>
    </row>
    <row r="49" spans="1:11" s="607" customFormat="1" ht="26.25" thickBot="1" x14ac:dyDescent="0.25">
      <c r="B49" s="624" t="s">
        <v>528</v>
      </c>
      <c r="C49" s="625" t="s">
        <v>529</v>
      </c>
      <c r="D49" s="625" t="s">
        <v>530</v>
      </c>
      <c r="E49" s="626" t="s">
        <v>531</v>
      </c>
      <c r="F49" s="628" t="s">
        <v>536</v>
      </c>
      <c r="G49" s="627" t="s">
        <v>220</v>
      </c>
      <c r="H49" s="627" t="s">
        <v>292</v>
      </c>
      <c r="I49" s="917" t="s">
        <v>377</v>
      </c>
      <c r="J49" s="918"/>
      <c r="K49" s="919"/>
    </row>
    <row r="50" spans="1:11" s="366" customFormat="1" ht="15" x14ac:dyDescent="0.25">
      <c r="A50" s="366" t="s">
        <v>378</v>
      </c>
      <c r="B50" s="367"/>
      <c r="C50" s="368"/>
      <c r="D50" s="369"/>
      <c r="E50" s="370">
        <f>C50*D50</f>
        <v>0</v>
      </c>
      <c r="F50" s="371"/>
      <c r="G50" s="372">
        <f>E50*F50</f>
        <v>0</v>
      </c>
      <c r="H50" s="373">
        <f>+E50-G50</f>
        <v>0</v>
      </c>
      <c r="I50" s="941"/>
      <c r="J50" s="921"/>
      <c r="K50" s="922"/>
    </row>
    <row r="51" spans="1:11" x14ac:dyDescent="0.2">
      <c r="A51" s="337"/>
      <c r="B51" s="365" t="s">
        <v>379</v>
      </c>
      <c r="C51" s="933"/>
      <c r="D51" s="934"/>
      <c r="E51" s="934"/>
      <c r="F51" s="934"/>
      <c r="G51" s="934"/>
      <c r="H51" s="934"/>
      <c r="I51" s="934"/>
      <c r="J51" s="934"/>
      <c r="K51" s="935"/>
    </row>
    <row r="52" spans="1:11" ht="25.5" x14ac:dyDescent="0.2">
      <c r="A52" s="337"/>
      <c r="B52" s="364" t="s">
        <v>380</v>
      </c>
      <c r="C52" s="933"/>
      <c r="D52" s="934"/>
      <c r="E52" s="934"/>
      <c r="F52" s="934"/>
      <c r="G52" s="934"/>
      <c r="H52" s="934"/>
      <c r="I52" s="934"/>
      <c r="J52" s="934"/>
      <c r="K52" s="935"/>
    </row>
    <row r="53" spans="1:11" ht="15" x14ac:dyDescent="0.25">
      <c r="A53" s="337" t="s">
        <v>381</v>
      </c>
      <c r="B53" s="355"/>
      <c r="C53" s="358"/>
      <c r="D53" s="551"/>
      <c r="E53" s="552">
        <f>C53*D53</f>
        <v>0</v>
      </c>
      <c r="F53" s="553"/>
      <c r="G53" s="554">
        <f>E53*F53</f>
        <v>0</v>
      </c>
      <c r="H53" s="555">
        <f>+E53-G53</f>
        <v>0</v>
      </c>
      <c r="I53" s="942"/>
      <c r="J53" s="943"/>
      <c r="K53" s="944"/>
    </row>
    <row r="54" spans="1:11" x14ac:dyDescent="0.2">
      <c r="A54" s="337"/>
      <c r="B54" s="365" t="s">
        <v>379</v>
      </c>
      <c r="C54" s="933"/>
      <c r="D54" s="934"/>
      <c r="E54" s="934"/>
      <c r="F54" s="934"/>
      <c r="G54" s="934"/>
      <c r="H54" s="934"/>
      <c r="I54" s="934"/>
      <c r="J54" s="934"/>
      <c r="K54" s="935"/>
    </row>
    <row r="55" spans="1:11" ht="25.5" x14ac:dyDescent="0.2">
      <c r="A55" s="337"/>
      <c r="B55" s="365" t="s">
        <v>380</v>
      </c>
      <c r="C55" s="933"/>
      <c r="D55" s="934"/>
      <c r="E55" s="934"/>
      <c r="F55" s="934"/>
      <c r="G55" s="934"/>
      <c r="H55" s="934"/>
      <c r="I55" s="934"/>
      <c r="J55" s="934"/>
      <c r="K55" s="935"/>
    </row>
    <row r="56" spans="1:11" ht="15" x14ac:dyDescent="0.25">
      <c r="A56" s="337" t="s">
        <v>382</v>
      </c>
      <c r="B56" s="355"/>
      <c r="C56" s="358"/>
      <c r="D56" s="551"/>
      <c r="E56" s="552">
        <f>C56*D56</f>
        <v>0</v>
      </c>
      <c r="F56" s="553"/>
      <c r="G56" s="554">
        <f>E56*F56</f>
        <v>0</v>
      </c>
      <c r="H56" s="555">
        <f>+E56-G56</f>
        <v>0</v>
      </c>
      <c r="I56" s="942"/>
      <c r="J56" s="943"/>
      <c r="K56" s="944"/>
    </row>
    <row r="57" spans="1:11" ht="24.75" customHeight="1" x14ac:dyDescent="0.2">
      <c r="A57" s="337"/>
      <c r="B57" s="365" t="s">
        <v>379</v>
      </c>
      <c r="C57" s="923"/>
      <c r="D57" s="936"/>
      <c r="E57" s="936"/>
      <c r="F57" s="936"/>
      <c r="G57" s="936"/>
      <c r="H57" s="936"/>
      <c r="I57" s="936"/>
      <c r="J57" s="936"/>
      <c r="K57" s="937"/>
    </row>
    <row r="58" spans="1:11" ht="26.25" thickBot="1" x14ac:dyDescent="0.25">
      <c r="A58" s="337"/>
      <c r="B58" s="544" t="s">
        <v>380</v>
      </c>
      <c r="C58" s="928"/>
      <c r="D58" s="938"/>
      <c r="E58" s="938"/>
      <c r="F58" s="938"/>
      <c r="G58" s="938"/>
      <c r="H58" s="938"/>
      <c r="I58" s="938"/>
      <c r="J58" s="938"/>
      <c r="K58" s="939"/>
    </row>
    <row r="59" spans="1:11" ht="13.5" thickBot="1" x14ac:dyDescent="0.25">
      <c r="B59" s="496"/>
      <c r="C59" s="540"/>
      <c r="D59" s="540" t="s">
        <v>164</v>
      </c>
      <c r="E59" s="556"/>
      <c r="F59" s="541" t="s">
        <v>164</v>
      </c>
      <c r="G59" s="545">
        <f>G56</f>
        <v>0</v>
      </c>
      <c r="H59" s="545">
        <f>H56</f>
        <v>0</v>
      </c>
      <c r="I59" s="542"/>
      <c r="J59" s="540"/>
      <c r="K59" s="543"/>
    </row>
    <row r="60" spans="1:11" x14ac:dyDescent="0.2">
      <c r="B60" s="60"/>
      <c r="C60" s="60"/>
      <c r="D60" s="60"/>
      <c r="E60" s="248"/>
      <c r="F60" s="60"/>
      <c r="G60" s="248"/>
      <c r="H60" s="248"/>
      <c r="I60" s="249"/>
      <c r="J60" s="60"/>
      <c r="K60" s="60"/>
    </row>
    <row r="61" spans="1:11" ht="15.75" x14ac:dyDescent="0.25">
      <c r="B61" s="192"/>
      <c r="C61" s="192"/>
      <c r="D61" s="193" t="s">
        <v>220</v>
      </c>
      <c r="E61" s="193" t="s">
        <v>271</v>
      </c>
      <c r="F61" s="193" t="s">
        <v>169</v>
      </c>
    </row>
    <row r="62" spans="1:11" ht="15.75" x14ac:dyDescent="0.25">
      <c r="B62" s="195" t="s">
        <v>230</v>
      </c>
      <c r="C62" s="374" t="s">
        <v>385</v>
      </c>
      <c r="D62" s="196">
        <f>+G18+G34+G44+G59</f>
        <v>0</v>
      </c>
      <c r="E62" s="196">
        <f>+H18+H34+H44+H59</f>
        <v>0</v>
      </c>
      <c r="F62" s="196">
        <f>SUM(D62:E62)</f>
        <v>0</v>
      </c>
    </row>
    <row r="65" spans="2:14" ht="15.75" x14ac:dyDescent="0.25">
      <c r="B65" s="946" t="s">
        <v>91</v>
      </c>
      <c r="C65" s="946"/>
      <c r="D65" s="947" t="s">
        <v>386</v>
      </c>
      <c r="E65" s="947"/>
      <c r="F65" s="29"/>
      <c r="G65" s="30" t="s">
        <v>24</v>
      </c>
      <c r="H65" s="29"/>
      <c r="I65" s="29"/>
      <c r="J65" s="29"/>
      <c r="K65" s="29"/>
    </row>
    <row r="66" spans="2:14" ht="15" x14ac:dyDescent="0.2">
      <c r="B66" s="29"/>
      <c r="C66" s="29"/>
      <c r="D66" s="29"/>
      <c r="E66" s="29"/>
      <c r="F66" s="29"/>
      <c r="G66" s="29"/>
      <c r="H66" s="29"/>
      <c r="I66" s="29"/>
      <c r="J66" s="29"/>
      <c r="K66" s="29"/>
    </row>
    <row r="67" spans="2:14" ht="12.75" customHeight="1" x14ac:dyDescent="0.2">
      <c r="B67" s="29"/>
      <c r="C67" s="789" t="s">
        <v>387</v>
      </c>
      <c r="D67" s="789"/>
      <c r="E67" s="789"/>
      <c r="F67" s="789"/>
      <c r="G67" s="789"/>
      <c r="H67" s="789"/>
      <c r="I67" s="789"/>
      <c r="J67" s="789"/>
      <c r="K67" s="789"/>
      <c r="L67" s="300"/>
      <c r="M67" s="300"/>
      <c r="N67" s="300"/>
    </row>
    <row r="68" spans="2:14" ht="15" x14ac:dyDescent="0.2">
      <c r="B68" s="29"/>
      <c r="C68" s="945" t="s">
        <v>388</v>
      </c>
      <c r="D68" s="945"/>
      <c r="E68" s="945"/>
      <c r="F68" s="945"/>
      <c r="G68" s="945"/>
      <c r="H68" s="945"/>
      <c r="I68" s="945"/>
      <c r="J68" s="945"/>
      <c r="K68" s="945"/>
    </row>
    <row r="69" spans="2:14" ht="15" x14ac:dyDescent="0.2">
      <c r="B69" s="29"/>
      <c r="C69" s="29" t="s">
        <v>467</v>
      </c>
      <c r="D69" s="29"/>
      <c r="E69" s="29"/>
      <c r="F69" s="29"/>
      <c r="G69" s="29"/>
      <c r="H69" s="29"/>
      <c r="I69" s="29"/>
      <c r="J69" s="29"/>
      <c r="K69" s="29"/>
    </row>
    <row r="70" spans="2:14" ht="15" x14ac:dyDescent="0.2">
      <c r="B70" s="29"/>
      <c r="C70" s="29" t="s">
        <v>389</v>
      </c>
      <c r="D70" s="29"/>
      <c r="E70" s="29"/>
      <c r="F70" s="29"/>
      <c r="G70" s="29"/>
      <c r="H70" s="29"/>
      <c r="I70" s="29"/>
      <c r="J70" s="29"/>
      <c r="K70" s="29"/>
    </row>
    <row r="71" spans="2:14" ht="12.75" customHeight="1" x14ac:dyDescent="0.2">
      <c r="B71" s="29"/>
      <c r="C71" s="789" t="s">
        <v>468</v>
      </c>
      <c r="D71" s="789"/>
      <c r="E71" s="789"/>
      <c r="F71" s="789"/>
      <c r="G71" s="789"/>
      <c r="H71" s="789"/>
      <c r="I71" s="789"/>
      <c r="J71" s="789"/>
      <c r="K71" s="789"/>
      <c r="L71" s="300"/>
      <c r="M71" s="300"/>
      <c r="N71" s="300"/>
    </row>
    <row r="72" spans="2:14" ht="15" x14ac:dyDescent="0.2">
      <c r="B72" s="29"/>
      <c r="C72" s="29" t="s">
        <v>390</v>
      </c>
      <c r="D72" s="29"/>
      <c r="E72" s="29"/>
      <c r="F72" s="29"/>
      <c r="G72" s="29"/>
      <c r="H72" s="29"/>
      <c r="I72" s="29"/>
      <c r="J72" s="29"/>
      <c r="K72" s="29"/>
    </row>
    <row r="74" spans="2:14" x14ac:dyDescent="0.2">
      <c r="C74" s="30"/>
    </row>
  </sheetData>
  <sheetProtection selectLockedCells="1"/>
  <mergeCells count="48">
    <mergeCell ref="C68:K68"/>
    <mergeCell ref="C71:K71"/>
    <mergeCell ref="I56:K56"/>
    <mergeCell ref="C57:K57"/>
    <mergeCell ref="C58:K58"/>
    <mergeCell ref="B65:C65"/>
    <mergeCell ref="D65:E65"/>
    <mergeCell ref="C67:K67"/>
    <mergeCell ref="C55:K55"/>
    <mergeCell ref="I41:K41"/>
    <mergeCell ref="C42:K42"/>
    <mergeCell ref="C43:K43"/>
    <mergeCell ref="B47:C47"/>
    <mergeCell ref="B48:K48"/>
    <mergeCell ref="I49:K49"/>
    <mergeCell ref="I50:K50"/>
    <mergeCell ref="C51:K51"/>
    <mergeCell ref="C52:K52"/>
    <mergeCell ref="I53:K53"/>
    <mergeCell ref="C54:K54"/>
    <mergeCell ref="I40:K40"/>
    <mergeCell ref="I25:K25"/>
    <mergeCell ref="C26:K26"/>
    <mergeCell ref="C27:K27"/>
    <mergeCell ref="I28:K28"/>
    <mergeCell ref="C29:K29"/>
    <mergeCell ref="C30:K30"/>
    <mergeCell ref="I31:K31"/>
    <mergeCell ref="C32:K32"/>
    <mergeCell ref="C33:K33"/>
    <mergeCell ref="B37:C37"/>
    <mergeCell ref="B39:K39"/>
    <mergeCell ref="B4:K4"/>
    <mergeCell ref="B6:D6"/>
    <mergeCell ref="B7:K7"/>
    <mergeCell ref="I8:K8"/>
    <mergeCell ref="I24:K24"/>
    <mergeCell ref="I9:K9"/>
    <mergeCell ref="C10:K10"/>
    <mergeCell ref="C11:K11"/>
    <mergeCell ref="I12:K12"/>
    <mergeCell ref="C13:K13"/>
    <mergeCell ref="C14:K14"/>
    <mergeCell ref="I15:K15"/>
    <mergeCell ref="C16:K16"/>
    <mergeCell ref="C17:K17"/>
    <mergeCell ref="B21:C21"/>
    <mergeCell ref="B23:K2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7"/>
  <sheetViews>
    <sheetView workbookViewId="0">
      <selection activeCell="D1" sqref="D1"/>
    </sheetView>
  </sheetViews>
  <sheetFormatPr defaultColWidth="9.140625" defaultRowHeight="12.75" x14ac:dyDescent="0.2"/>
  <cols>
    <col min="1" max="1" width="3.5703125" style="12" customWidth="1"/>
    <col min="2" max="3" width="17.140625" style="12" customWidth="1"/>
    <col min="4" max="4" width="17.5703125" style="12" customWidth="1"/>
    <col min="5" max="5" width="12.7109375" style="12" customWidth="1"/>
    <col min="6" max="6" width="14.140625" style="12" customWidth="1"/>
    <col min="7" max="7" width="17.28515625" style="12" customWidth="1"/>
    <col min="8" max="8" width="54.42578125" style="12" customWidth="1"/>
    <col min="9" max="9" width="10.140625" style="12" bestFit="1" customWidth="1"/>
    <col min="10" max="10" width="9.140625" style="12" customWidth="1"/>
    <col min="11" max="16384" width="9.140625" style="12"/>
  </cols>
  <sheetData>
    <row r="1" spans="1:9" ht="18.75" thickBot="1" x14ac:dyDescent="0.3">
      <c r="A1" s="35" t="s">
        <v>458</v>
      </c>
      <c r="E1" s="40" t="s">
        <v>75</v>
      </c>
      <c r="F1" s="41" t="s">
        <v>76</v>
      </c>
      <c r="H1" s="33" t="s">
        <v>70</v>
      </c>
      <c r="I1" s="631">
        <f>+'Cover Page'!$D$1</f>
        <v>0</v>
      </c>
    </row>
    <row r="2" spans="1:9" ht="18" x14ac:dyDescent="0.25">
      <c r="A2" s="35"/>
      <c r="E2" s="632"/>
      <c r="F2" s="633"/>
      <c r="G2" s="634"/>
      <c r="H2" s="33"/>
      <c r="I2" s="635"/>
    </row>
    <row r="3" spans="1:9" s="54" customFormat="1" ht="15" x14ac:dyDescent="0.2">
      <c r="B3" s="54" t="s">
        <v>449</v>
      </c>
    </row>
    <row r="4" spans="1:9" s="54" customFormat="1" ht="15" x14ac:dyDescent="0.2">
      <c r="B4" s="54" t="s">
        <v>450</v>
      </c>
    </row>
    <row r="6" spans="1:9" ht="12.75" customHeight="1" thickBot="1" x14ac:dyDescent="0.25">
      <c r="A6" s="12">
        <v>1</v>
      </c>
      <c r="B6" s="982" t="s">
        <v>451</v>
      </c>
      <c r="C6" s="982"/>
      <c r="D6" s="982"/>
      <c r="E6" s="982"/>
      <c r="F6" s="983"/>
      <c r="G6" s="983"/>
      <c r="H6" s="983"/>
    </row>
    <row r="7" spans="1:9" ht="13.5" thickBot="1" x14ac:dyDescent="0.25">
      <c r="B7" s="12" t="s">
        <v>452</v>
      </c>
    </row>
    <row r="8" spans="1:9" ht="13.5" thickBot="1" x14ac:dyDescent="0.25">
      <c r="B8" s="984" t="str">
        <f>CONCATENATE("Indirect ",'Budget Summary'!$C$4," ", 'Budget Summary'!$C$5)</f>
        <v>Indirect 0 0</v>
      </c>
      <c r="C8" s="985"/>
      <c r="D8" s="985"/>
      <c r="E8" s="985"/>
      <c r="F8" s="985"/>
      <c r="G8" s="985"/>
      <c r="H8" s="986"/>
    </row>
    <row r="9" spans="1:9" ht="15" customHeight="1" x14ac:dyDescent="0.2">
      <c r="B9" s="977" t="s">
        <v>453</v>
      </c>
      <c r="C9" s="980" t="s">
        <v>473</v>
      </c>
      <c r="D9" s="971" t="s">
        <v>454</v>
      </c>
      <c r="E9" s="973" t="s">
        <v>455</v>
      </c>
      <c r="F9" s="975" t="s">
        <v>456</v>
      </c>
      <c r="G9" s="951" t="s">
        <v>267</v>
      </c>
      <c r="H9" s="963"/>
    </row>
    <row r="10" spans="1:9" ht="26.25" customHeight="1" thickBot="1" x14ac:dyDescent="0.25">
      <c r="B10" s="978"/>
      <c r="C10" s="981"/>
      <c r="D10" s="972"/>
      <c r="E10" s="974"/>
      <c r="F10" s="976"/>
      <c r="G10" s="954"/>
      <c r="H10" s="965"/>
    </row>
    <row r="11" spans="1:9" ht="13.5" thickBot="1" x14ac:dyDescent="0.25">
      <c r="B11" s="453"/>
      <c r="C11" s="463"/>
      <c r="D11" s="636">
        <f>+B11*('Cover Page'!D35-C11-Equipment!F28)</f>
        <v>0</v>
      </c>
      <c r="E11" s="636">
        <f>0.1*'Cover Page'!D35-'Budget Summary'!G28</f>
        <v>0</v>
      </c>
      <c r="F11" s="637">
        <f>+D11-E11</f>
        <v>0</v>
      </c>
      <c r="G11" s="987"/>
      <c r="H11" s="988"/>
    </row>
    <row r="13" spans="1:9" x14ac:dyDescent="0.2">
      <c r="A13" s="12">
        <v>2</v>
      </c>
      <c r="B13" s="979" t="s">
        <v>457</v>
      </c>
      <c r="C13" s="979"/>
      <c r="D13" s="979"/>
      <c r="E13" s="979"/>
    </row>
    <row r="14" spans="1:9" ht="13.5" thickBot="1" x14ac:dyDescent="0.25">
      <c r="B14" s="621" t="s">
        <v>463</v>
      </c>
      <c r="C14" s="621"/>
      <c r="F14" s="638"/>
      <c r="G14" s="638"/>
      <c r="H14" s="638"/>
    </row>
    <row r="15" spans="1:9" ht="13.5" thickBot="1" x14ac:dyDescent="0.25">
      <c r="B15" s="984" t="str">
        <f>CONCATENATE(B13," ",'Budget Summary'!$C$4," ", 'Budget Summary'!$C$5)</f>
        <v>Program Income 0 0</v>
      </c>
      <c r="C15" s="985"/>
      <c r="D15" s="985"/>
      <c r="E15" s="985"/>
      <c r="F15" s="985"/>
      <c r="G15" s="985"/>
      <c r="H15" s="986"/>
    </row>
    <row r="16" spans="1:9" ht="12.75" customHeight="1" x14ac:dyDescent="0.2">
      <c r="A16" s="639"/>
      <c r="B16" s="950" t="s">
        <v>272</v>
      </c>
      <c r="C16" s="951"/>
      <c r="D16" s="952"/>
      <c r="E16" s="968" t="s">
        <v>465</v>
      </c>
      <c r="F16" s="640"/>
      <c r="G16" s="962" t="s">
        <v>464</v>
      </c>
      <c r="H16" s="963"/>
    </row>
    <row r="17" spans="1:10" ht="15.75" customHeight="1" thickBot="1" x14ac:dyDescent="0.25">
      <c r="A17" s="639"/>
      <c r="B17" s="953"/>
      <c r="C17" s="954"/>
      <c r="D17" s="955"/>
      <c r="E17" s="969"/>
      <c r="F17" s="641"/>
      <c r="G17" s="964"/>
      <c r="H17" s="965"/>
    </row>
    <row r="18" spans="1:10" ht="15" customHeight="1" x14ac:dyDescent="0.2">
      <c r="A18" s="639" t="s">
        <v>378</v>
      </c>
      <c r="B18" s="956"/>
      <c r="C18" s="957"/>
      <c r="D18" s="958"/>
      <c r="E18" s="630"/>
      <c r="F18" s="642"/>
      <c r="G18" s="966"/>
      <c r="H18" s="967"/>
    </row>
    <row r="19" spans="1:10" x14ac:dyDescent="0.2">
      <c r="A19" s="639" t="s">
        <v>381</v>
      </c>
      <c r="B19" s="959"/>
      <c r="C19" s="960"/>
      <c r="D19" s="961"/>
      <c r="E19" s="314"/>
      <c r="F19" s="643"/>
      <c r="G19" s="948"/>
      <c r="H19" s="949"/>
    </row>
    <row r="20" spans="1:10" x14ac:dyDescent="0.2">
      <c r="A20" s="639" t="s">
        <v>382</v>
      </c>
      <c r="B20" s="959"/>
      <c r="C20" s="960"/>
      <c r="D20" s="961"/>
      <c r="E20" s="314"/>
      <c r="F20" s="643"/>
      <c r="G20" s="948"/>
      <c r="H20" s="949"/>
    </row>
    <row r="21" spans="1:10" x14ac:dyDescent="0.2">
      <c r="A21" s="639" t="s">
        <v>507</v>
      </c>
      <c r="B21" s="959"/>
      <c r="C21" s="960"/>
      <c r="D21" s="961"/>
      <c r="E21" s="314"/>
      <c r="F21" s="643"/>
      <c r="G21" s="948"/>
      <c r="H21" s="949"/>
    </row>
    <row r="22" spans="1:10" x14ac:dyDescent="0.2">
      <c r="A22" s="639" t="s">
        <v>508</v>
      </c>
      <c r="B22" s="959"/>
      <c r="C22" s="960"/>
      <c r="D22" s="961"/>
      <c r="E22" s="314"/>
      <c r="F22" s="643"/>
      <c r="G22" s="948"/>
      <c r="H22" s="949"/>
    </row>
    <row r="23" spans="1:10" x14ac:dyDescent="0.2">
      <c r="A23" s="639" t="s">
        <v>509</v>
      </c>
      <c r="B23" s="959"/>
      <c r="C23" s="960"/>
      <c r="D23" s="961"/>
      <c r="E23" s="314"/>
      <c r="F23" s="644"/>
      <c r="G23" s="948"/>
      <c r="H23" s="949"/>
    </row>
    <row r="24" spans="1:10" ht="13.5" thickBot="1" x14ac:dyDescent="0.25">
      <c r="A24" s="639"/>
      <c r="B24" s="645"/>
      <c r="C24" s="646"/>
      <c r="D24" s="647" t="s">
        <v>164</v>
      </c>
      <c r="E24" s="647">
        <f>SUM(E18:E23)</f>
        <v>0</v>
      </c>
      <c r="F24" s="648"/>
      <c r="G24" s="649"/>
      <c r="H24" s="650"/>
    </row>
    <row r="27" spans="1:10" ht="15.75" x14ac:dyDescent="0.25">
      <c r="B27" s="651"/>
      <c r="C27" s="651"/>
      <c r="D27" s="651"/>
      <c r="E27" s="652" t="s">
        <v>220</v>
      </c>
      <c r="F27" s="652" t="s">
        <v>271</v>
      </c>
      <c r="G27" s="652" t="s">
        <v>169</v>
      </c>
    </row>
    <row r="28" spans="1:10" ht="15.75" x14ac:dyDescent="0.25">
      <c r="B28" s="653" t="s">
        <v>230</v>
      </c>
      <c r="C28" s="653"/>
      <c r="D28" s="651" t="s">
        <v>451</v>
      </c>
      <c r="E28" s="654">
        <f>+E11</f>
        <v>0</v>
      </c>
      <c r="F28" s="655"/>
      <c r="G28" s="654">
        <f>+E28</f>
        <v>0</v>
      </c>
    </row>
    <row r="29" spans="1:10" ht="15" x14ac:dyDescent="0.2">
      <c r="B29" s="651"/>
      <c r="C29" s="651"/>
      <c r="D29" s="651" t="s">
        <v>457</v>
      </c>
      <c r="E29" s="655"/>
      <c r="F29" s="656">
        <f>+E24</f>
        <v>0</v>
      </c>
      <c r="G29" s="654">
        <f>+F29</f>
        <v>0</v>
      </c>
    </row>
    <row r="32" spans="1:10" ht="15.75" x14ac:dyDescent="0.25">
      <c r="B32" s="970" t="s">
        <v>459</v>
      </c>
      <c r="C32" s="970"/>
      <c r="D32" s="970"/>
      <c r="E32" s="970"/>
      <c r="F32" s="970"/>
      <c r="G32" s="657" t="s">
        <v>460</v>
      </c>
      <c r="H32" s="617" t="s">
        <v>275</v>
      </c>
      <c r="J32" s="54"/>
    </row>
    <row r="33" spans="2:8" ht="15" x14ac:dyDescent="0.2">
      <c r="B33" s="54"/>
      <c r="C33" s="54" t="s">
        <v>466</v>
      </c>
      <c r="E33" s="54"/>
      <c r="F33" s="54"/>
      <c r="G33" s="54"/>
      <c r="H33" s="54"/>
    </row>
    <row r="34" spans="2:8" ht="15" x14ac:dyDescent="0.2">
      <c r="B34" s="54"/>
      <c r="C34" s="54"/>
      <c r="D34" s="54"/>
      <c r="E34" s="54"/>
      <c r="F34" s="54"/>
      <c r="G34" s="54"/>
      <c r="H34" s="54"/>
    </row>
    <row r="35" spans="2:8" ht="15.75" x14ac:dyDescent="0.25">
      <c r="B35" s="54"/>
      <c r="C35" s="57" t="s">
        <v>277</v>
      </c>
      <c r="D35" s="57" t="s">
        <v>451</v>
      </c>
      <c r="F35" s="54"/>
      <c r="G35" s="54"/>
      <c r="H35" s="54"/>
    </row>
    <row r="36" spans="2:8" ht="15.75" x14ac:dyDescent="0.25">
      <c r="B36" s="54"/>
      <c r="C36" s="54" t="s">
        <v>510</v>
      </c>
      <c r="D36" s="57"/>
      <c r="F36" s="54"/>
      <c r="G36" s="54"/>
      <c r="H36" s="54"/>
    </row>
    <row r="37" spans="2:8" ht="15" x14ac:dyDescent="0.2">
      <c r="B37" s="54"/>
      <c r="C37" s="54" t="s">
        <v>511</v>
      </c>
      <c r="D37" s="54"/>
      <c r="F37" s="54"/>
      <c r="G37" s="54"/>
      <c r="H37" s="54"/>
    </row>
    <row r="38" spans="2:8" ht="15" x14ac:dyDescent="0.2">
      <c r="B38" s="54"/>
      <c r="C38" s="54" t="s">
        <v>514</v>
      </c>
      <c r="D38" s="54"/>
      <c r="F38" s="54"/>
      <c r="G38" s="54"/>
      <c r="H38" s="54"/>
    </row>
    <row r="39" spans="2:8" ht="15" x14ac:dyDescent="0.2">
      <c r="B39" s="54"/>
      <c r="C39" s="54"/>
      <c r="D39" s="54"/>
      <c r="F39" s="54"/>
      <c r="G39" s="54"/>
      <c r="H39" s="54"/>
    </row>
    <row r="40" spans="2:8" ht="15.75" x14ac:dyDescent="0.25">
      <c r="B40" s="54"/>
      <c r="C40" s="57" t="s">
        <v>109</v>
      </c>
      <c r="D40" s="57" t="s">
        <v>457</v>
      </c>
      <c r="F40" s="54"/>
      <c r="G40" s="54"/>
      <c r="H40" s="54"/>
    </row>
    <row r="41" spans="2:8" ht="15" x14ac:dyDescent="0.2">
      <c r="B41" s="54"/>
      <c r="C41" s="54" t="s">
        <v>512</v>
      </c>
      <c r="D41" s="54"/>
      <c r="E41" s="54"/>
      <c r="F41" s="54"/>
      <c r="G41" s="54"/>
      <c r="H41" s="54"/>
    </row>
    <row r="42" spans="2:8" ht="15" x14ac:dyDescent="0.2">
      <c r="B42" s="54"/>
      <c r="C42" s="54" t="s">
        <v>513</v>
      </c>
      <c r="D42" s="54"/>
      <c r="E42" s="54"/>
      <c r="F42" s="54"/>
      <c r="G42" s="54"/>
      <c r="H42" s="54"/>
    </row>
    <row r="43" spans="2:8" ht="15" x14ac:dyDescent="0.2">
      <c r="B43" s="54"/>
      <c r="C43" s="54"/>
      <c r="D43" s="54"/>
      <c r="E43" s="54"/>
      <c r="F43" s="54"/>
      <c r="G43" s="54"/>
      <c r="H43" s="54"/>
    </row>
    <row r="44" spans="2:8" ht="15" x14ac:dyDescent="0.2">
      <c r="B44" s="54"/>
      <c r="C44" s="54"/>
      <c r="D44" s="54"/>
      <c r="E44" s="54"/>
      <c r="F44" s="54"/>
      <c r="G44" s="54"/>
      <c r="H44" s="54"/>
    </row>
    <row r="45" spans="2:8" s="54" customFormat="1" ht="15" x14ac:dyDescent="0.2">
      <c r="D45" s="37"/>
    </row>
    <row r="46" spans="2:8" s="54" customFormat="1" ht="15" x14ac:dyDescent="0.2"/>
    <row r="47" spans="2:8" s="54" customFormat="1" ht="15" x14ac:dyDescent="0.2">
      <c r="D47" s="37"/>
    </row>
  </sheetData>
  <sheetProtection selectLockedCells="1"/>
  <mergeCells count="28">
    <mergeCell ref="B6:E6"/>
    <mergeCell ref="F6:H6"/>
    <mergeCell ref="B8:H8"/>
    <mergeCell ref="B15:H15"/>
    <mergeCell ref="G9:H10"/>
    <mergeCell ref="G11:H11"/>
    <mergeCell ref="B32:F32"/>
    <mergeCell ref="D9:D10"/>
    <mergeCell ref="E9:E10"/>
    <mergeCell ref="F9:F10"/>
    <mergeCell ref="B9:B10"/>
    <mergeCell ref="B13:E13"/>
    <mergeCell ref="C9:C10"/>
    <mergeCell ref="B23:D23"/>
    <mergeCell ref="G22:H22"/>
    <mergeCell ref="G23:H23"/>
    <mergeCell ref="B16:D17"/>
    <mergeCell ref="B18:D18"/>
    <mergeCell ref="B19:D19"/>
    <mergeCell ref="B20:D20"/>
    <mergeCell ref="B21:D21"/>
    <mergeCell ref="B22:D22"/>
    <mergeCell ref="G16:H17"/>
    <mergeCell ref="G18:H18"/>
    <mergeCell ref="G19:H19"/>
    <mergeCell ref="G20:H20"/>
    <mergeCell ref="G21:H21"/>
    <mergeCell ref="E16:E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58"/>
  <sheetViews>
    <sheetView tabSelected="1" workbookViewId="0">
      <selection activeCell="S30" sqref="S30"/>
    </sheetView>
  </sheetViews>
  <sheetFormatPr defaultColWidth="9.140625" defaultRowHeight="12.75" x14ac:dyDescent="0.2"/>
  <cols>
    <col min="1" max="1" width="5.28515625" style="9" customWidth="1"/>
    <col min="2" max="2" width="26.5703125" style="9" customWidth="1"/>
    <col min="3" max="3" width="13.5703125" style="9" customWidth="1"/>
    <col min="4" max="4" width="10.28515625" style="9" customWidth="1"/>
    <col min="5" max="5" width="10.42578125" style="9" customWidth="1"/>
    <col min="6" max="16" width="5.28515625" style="9" customWidth="1"/>
    <col min="17" max="17" width="9.7109375" style="9" customWidth="1"/>
    <col min="18" max="18" width="15.5703125" style="9" customWidth="1"/>
    <col min="19" max="19" width="17.28515625" style="9" customWidth="1"/>
    <col min="20" max="20" width="20.42578125" style="9" customWidth="1"/>
    <col min="21" max="23" width="9.140625" style="9"/>
    <col min="24" max="24" width="10.5703125" style="9" customWidth="1"/>
    <col min="25" max="16384" width="9.140625" style="9"/>
  </cols>
  <sheetData>
    <row r="1" spans="1:24" ht="18.75" thickBot="1" x14ac:dyDescent="0.3">
      <c r="A1" s="95" t="s">
        <v>391</v>
      </c>
      <c r="E1" s="335" t="s">
        <v>75</v>
      </c>
      <c r="F1" s="990" t="s">
        <v>76</v>
      </c>
      <c r="G1" s="991"/>
      <c r="H1" s="992"/>
      <c r="R1" s="178" t="s">
        <v>70</v>
      </c>
      <c r="S1" s="101">
        <f>+'Cover Page'!$D$1</f>
        <v>0</v>
      </c>
      <c r="T1" s="178"/>
    </row>
    <row r="3" spans="1:24" x14ac:dyDescent="0.2">
      <c r="B3" s="9" t="s">
        <v>392</v>
      </c>
      <c r="C3" s="138"/>
      <c r="D3" s="993">
        <f>+'Cover Page'!D6:I6</f>
        <v>0</v>
      </c>
      <c r="E3" s="994"/>
      <c r="F3" s="994"/>
      <c r="G3" s="994"/>
      <c r="H3" s="995"/>
      <c r="N3" s="138" t="s">
        <v>393</v>
      </c>
    </row>
    <row r="4" spans="1:24" x14ac:dyDescent="0.2">
      <c r="B4" s="9" t="s">
        <v>55</v>
      </c>
      <c r="C4" s="138"/>
      <c r="D4" s="993">
        <f>+'Cover Page'!D30:I30</f>
        <v>0</v>
      </c>
      <c r="E4" s="994"/>
      <c r="F4" s="994"/>
      <c r="G4" s="994"/>
      <c r="H4" s="995"/>
      <c r="R4" s="337" t="s">
        <v>394</v>
      </c>
      <c r="S4" s="134"/>
      <c r="T4" s="337"/>
    </row>
    <row r="5" spans="1:24" x14ac:dyDescent="0.2">
      <c r="R5" s="337" t="s">
        <v>395</v>
      </c>
      <c r="S5" s="134"/>
      <c r="T5" s="337"/>
    </row>
    <row r="6" spans="1:24" x14ac:dyDescent="0.2">
      <c r="R6" s="337" t="s">
        <v>396</v>
      </c>
      <c r="S6" s="375">
        <f>SUM(S4:S5)</f>
        <v>0</v>
      </c>
      <c r="T6" s="337"/>
    </row>
    <row r="7" spans="1:24" x14ac:dyDescent="0.2">
      <c r="R7" s="337" t="s">
        <v>397</v>
      </c>
      <c r="S7" s="376" t="e">
        <f>S30/S6</f>
        <v>#DIV/0!</v>
      </c>
      <c r="T7" s="337"/>
    </row>
    <row r="8" spans="1:24" x14ac:dyDescent="0.2">
      <c r="R8" s="337" t="s">
        <v>398</v>
      </c>
      <c r="S8" s="377" t="e">
        <f>S31/D29</f>
        <v>#DIV/0!</v>
      </c>
      <c r="T8" s="337"/>
    </row>
    <row r="9" spans="1:24" ht="25.9" customHeight="1" x14ac:dyDescent="0.2">
      <c r="J9" s="439"/>
      <c r="K9" s="439"/>
      <c r="L9" s="439"/>
      <c r="M9" s="1000" t="s">
        <v>399</v>
      </c>
      <c r="N9" s="1000"/>
      <c r="O9" s="1000"/>
      <c r="P9" s="1000"/>
      <c r="Q9" s="1000"/>
      <c r="R9" s="1001"/>
      <c r="S9" s="378">
        <f>2080*2*Personnel!F59</f>
        <v>0</v>
      </c>
      <c r="T9" s="337"/>
    </row>
    <row r="10" spans="1:24" x14ac:dyDescent="0.2">
      <c r="R10" s="337"/>
      <c r="S10" s="70"/>
      <c r="T10" s="337"/>
    </row>
    <row r="11" spans="1:24" ht="13.5" thickBot="1" x14ac:dyDescent="0.25">
      <c r="A11" s="60"/>
    </row>
    <row r="12" spans="1:24" ht="13.5" thickBot="1" x14ac:dyDescent="0.25">
      <c r="A12" s="60"/>
      <c r="B12" s="828" t="s">
        <v>402</v>
      </c>
      <c r="C12" s="829"/>
      <c r="D12" s="996"/>
      <c r="E12" s="997" t="s">
        <v>400</v>
      </c>
      <c r="F12" s="829"/>
      <c r="G12" s="829"/>
      <c r="H12" s="829"/>
      <c r="I12" s="829"/>
      <c r="J12" s="829"/>
      <c r="K12" s="829"/>
      <c r="L12" s="829"/>
      <c r="M12" s="829"/>
      <c r="N12" s="829"/>
      <c r="O12" s="829"/>
      <c r="P12" s="829"/>
      <c r="Q12" s="998" t="s">
        <v>401</v>
      </c>
      <c r="R12" s="998"/>
      <c r="S12" s="999"/>
      <c r="T12" s="557"/>
      <c r="U12" s="60"/>
    </row>
    <row r="13" spans="1:24" ht="62.25" customHeight="1" thickBot="1" x14ac:dyDescent="0.25">
      <c r="A13" s="558"/>
      <c r="B13" s="576" t="s">
        <v>272</v>
      </c>
      <c r="C13" s="577" t="s">
        <v>516</v>
      </c>
      <c r="D13" s="577" t="s">
        <v>515</v>
      </c>
      <c r="E13" s="578" t="s">
        <v>403</v>
      </c>
      <c r="F13" s="578" t="s">
        <v>404</v>
      </c>
      <c r="G13" s="578" t="s">
        <v>405</v>
      </c>
      <c r="H13" s="578" t="s">
        <v>406</v>
      </c>
      <c r="I13" s="578" t="s">
        <v>407</v>
      </c>
      <c r="J13" s="578" t="s">
        <v>408</v>
      </c>
      <c r="K13" s="578" t="s">
        <v>409</v>
      </c>
      <c r="L13" s="578" t="s">
        <v>410</v>
      </c>
      <c r="M13" s="578" t="s">
        <v>411</v>
      </c>
      <c r="N13" s="578" t="s">
        <v>412</v>
      </c>
      <c r="O13" s="578" t="s">
        <v>413</v>
      </c>
      <c r="P13" s="579" t="s">
        <v>414</v>
      </c>
      <c r="Q13" s="577" t="s">
        <v>517</v>
      </c>
      <c r="R13" s="580" t="s">
        <v>416</v>
      </c>
      <c r="S13" s="581" t="s">
        <v>440</v>
      </c>
      <c r="T13" s="60"/>
    </row>
    <row r="14" spans="1:24" x14ac:dyDescent="0.2">
      <c r="A14" s="60">
        <v>1</v>
      </c>
      <c r="B14" s="214"/>
      <c r="C14" s="570"/>
      <c r="D14" s="571">
        <f>SUM(E14:P14)</f>
        <v>0</v>
      </c>
      <c r="E14" s="572"/>
      <c r="F14" s="572"/>
      <c r="G14" s="572"/>
      <c r="H14" s="572"/>
      <c r="I14" s="572"/>
      <c r="J14" s="572"/>
      <c r="K14" s="572"/>
      <c r="L14" s="572"/>
      <c r="M14" s="572"/>
      <c r="N14" s="572"/>
      <c r="O14" s="572"/>
      <c r="P14" s="572"/>
      <c r="Q14" s="573"/>
      <c r="R14" s="574">
        <f>D14*Q14</f>
        <v>0</v>
      </c>
      <c r="S14" s="575"/>
      <c r="T14" s="258"/>
      <c r="W14" s="384"/>
      <c r="X14" s="258"/>
    </row>
    <row r="15" spans="1:24" x14ac:dyDescent="0.2">
      <c r="A15" s="60">
        <v>2</v>
      </c>
      <c r="B15" s="218"/>
      <c r="C15" s="379"/>
      <c r="D15" s="380">
        <f t="shared" ref="D15:D28" si="0">SUM(E15:P15)</f>
        <v>0</v>
      </c>
      <c r="E15" s="381"/>
      <c r="F15" s="381"/>
      <c r="G15" s="381"/>
      <c r="H15" s="381"/>
      <c r="I15" s="381"/>
      <c r="J15" s="381"/>
      <c r="K15" s="381"/>
      <c r="L15" s="381"/>
      <c r="M15" s="381"/>
      <c r="N15" s="381"/>
      <c r="O15" s="381"/>
      <c r="P15" s="385"/>
      <c r="Q15" s="382"/>
      <c r="R15" s="383">
        <f>D15*Q15</f>
        <v>0</v>
      </c>
      <c r="S15" s="568"/>
      <c r="T15" s="258"/>
      <c r="W15" s="384"/>
      <c r="X15" s="258"/>
    </row>
    <row r="16" spans="1:24" x14ac:dyDescent="0.2">
      <c r="A16" s="60">
        <v>3</v>
      </c>
      <c r="B16" s="218"/>
      <c r="C16" s="379"/>
      <c r="D16" s="380">
        <f t="shared" si="0"/>
        <v>0</v>
      </c>
      <c r="E16" s="381"/>
      <c r="F16" s="381"/>
      <c r="G16" s="381"/>
      <c r="H16" s="381"/>
      <c r="I16" s="381"/>
      <c r="J16" s="381"/>
      <c r="K16" s="381"/>
      <c r="L16" s="381"/>
      <c r="M16" s="381"/>
      <c r="N16" s="381"/>
      <c r="O16" s="381"/>
      <c r="P16" s="385"/>
      <c r="Q16" s="382"/>
      <c r="R16" s="383">
        <f>D16*Q16</f>
        <v>0</v>
      </c>
      <c r="S16" s="568"/>
      <c r="T16" s="258"/>
      <c r="W16" s="384"/>
      <c r="X16" s="258"/>
    </row>
    <row r="17" spans="1:24" x14ac:dyDescent="0.2">
      <c r="A17" s="60">
        <v>4</v>
      </c>
      <c r="B17" s="218"/>
      <c r="C17" s="379"/>
      <c r="D17" s="380">
        <f t="shared" si="0"/>
        <v>0</v>
      </c>
      <c r="E17" s="381"/>
      <c r="F17" s="381"/>
      <c r="G17" s="381"/>
      <c r="H17" s="381"/>
      <c r="I17" s="381"/>
      <c r="J17" s="381"/>
      <c r="K17" s="381"/>
      <c r="L17" s="381"/>
      <c r="M17" s="381"/>
      <c r="N17" s="381"/>
      <c r="O17" s="381"/>
      <c r="P17" s="385"/>
      <c r="Q17" s="382"/>
      <c r="R17" s="383">
        <f>D17*Q17</f>
        <v>0</v>
      </c>
      <c r="S17" s="568"/>
      <c r="T17" s="258"/>
      <c r="W17" s="384"/>
      <c r="X17" s="258"/>
    </row>
    <row r="18" spans="1:24" x14ac:dyDescent="0.2">
      <c r="A18" s="60">
        <v>5</v>
      </c>
      <c r="B18" s="218"/>
      <c r="C18" s="379"/>
      <c r="D18" s="380">
        <f t="shared" si="0"/>
        <v>0</v>
      </c>
      <c r="E18" s="381"/>
      <c r="F18" s="381"/>
      <c r="G18" s="381"/>
      <c r="H18" s="381"/>
      <c r="I18" s="381"/>
      <c r="J18" s="381"/>
      <c r="K18" s="381"/>
      <c r="L18" s="381"/>
      <c r="M18" s="381"/>
      <c r="N18" s="381"/>
      <c r="O18" s="381"/>
      <c r="P18" s="385"/>
      <c r="Q18" s="382"/>
      <c r="R18" s="383">
        <f>D18*Q18</f>
        <v>0</v>
      </c>
      <c r="S18" s="568"/>
      <c r="W18" s="384"/>
    </row>
    <row r="19" spans="1:24" x14ac:dyDescent="0.2">
      <c r="A19" s="60">
        <v>6</v>
      </c>
      <c r="B19" s="218"/>
      <c r="C19" s="379"/>
      <c r="D19" s="380">
        <f t="shared" si="0"/>
        <v>0</v>
      </c>
      <c r="E19" s="381"/>
      <c r="F19" s="381"/>
      <c r="G19" s="381"/>
      <c r="H19" s="381"/>
      <c r="I19" s="381"/>
      <c r="J19" s="381"/>
      <c r="K19" s="381"/>
      <c r="L19" s="381"/>
      <c r="M19" s="381"/>
      <c r="N19" s="381"/>
      <c r="O19" s="381"/>
      <c r="P19" s="385"/>
      <c r="Q19" s="382"/>
      <c r="R19" s="383">
        <f t="shared" ref="R19:R28" si="1">D19*Q19</f>
        <v>0</v>
      </c>
      <c r="S19" s="568"/>
      <c r="W19" s="384"/>
    </row>
    <row r="20" spans="1:24" x14ac:dyDescent="0.2">
      <c r="A20" s="60">
        <v>7</v>
      </c>
      <c r="B20" s="218"/>
      <c r="C20" s="379"/>
      <c r="D20" s="380">
        <f t="shared" si="0"/>
        <v>0</v>
      </c>
      <c r="E20" s="381"/>
      <c r="F20" s="381"/>
      <c r="G20" s="381"/>
      <c r="H20" s="381"/>
      <c r="I20" s="381"/>
      <c r="J20" s="381"/>
      <c r="K20" s="381"/>
      <c r="L20" s="381"/>
      <c r="M20" s="381"/>
      <c r="N20" s="381"/>
      <c r="O20" s="381"/>
      <c r="P20" s="385"/>
      <c r="Q20" s="382"/>
      <c r="R20" s="383">
        <f t="shared" si="1"/>
        <v>0</v>
      </c>
      <c r="S20" s="568"/>
      <c r="W20" s="384"/>
    </row>
    <row r="21" spans="1:24" x14ac:dyDescent="0.2">
      <c r="A21" s="60">
        <v>8</v>
      </c>
      <c r="B21" s="218"/>
      <c r="C21" s="379"/>
      <c r="D21" s="380">
        <f t="shared" si="0"/>
        <v>0</v>
      </c>
      <c r="E21" s="381"/>
      <c r="F21" s="381"/>
      <c r="G21" s="381"/>
      <c r="H21" s="381"/>
      <c r="I21" s="381"/>
      <c r="J21" s="381"/>
      <c r="K21" s="381"/>
      <c r="L21" s="381"/>
      <c r="M21" s="381"/>
      <c r="N21" s="381"/>
      <c r="O21" s="381"/>
      <c r="P21" s="385"/>
      <c r="Q21" s="382"/>
      <c r="R21" s="383">
        <f t="shared" si="1"/>
        <v>0</v>
      </c>
      <c r="S21" s="568"/>
      <c r="W21" s="384"/>
    </row>
    <row r="22" spans="1:24" x14ac:dyDescent="0.2">
      <c r="A22" s="60">
        <v>9</v>
      </c>
      <c r="B22" s="218"/>
      <c r="C22" s="379"/>
      <c r="D22" s="380">
        <f t="shared" si="0"/>
        <v>0</v>
      </c>
      <c r="E22" s="381"/>
      <c r="F22" s="381"/>
      <c r="G22" s="381"/>
      <c r="H22" s="381"/>
      <c r="I22" s="381"/>
      <c r="J22" s="381"/>
      <c r="K22" s="381"/>
      <c r="L22" s="381"/>
      <c r="M22" s="381"/>
      <c r="N22" s="381"/>
      <c r="O22" s="381"/>
      <c r="P22" s="385"/>
      <c r="Q22" s="382"/>
      <c r="R22" s="383">
        <f t="shared" si="1"/>
        <v>0</v>
      </c>
      <c r="S22" s="568"/>
      <c r="W22" s="384"/>
    </row>
    <row r="23" spans="1:24" x14ac:dyDescent="0.2">
      <c r="A23" s="60">
        <v>10</v>
      </c>
      <c r="B23" s="218"/>
      <c r="C23" s="379"/>
      <c r="D23" s="380">
        <f t="shared" si="0"/>
        <v>0</v>
      </c>
      <c r="E23" s="381"/>
      <c r="F23" s="381"/>
      <c r="G23" s="381"/>
      <c r="H23" s="381"/>
      <c r="I23" s="381"/>
      <c r="J23" s="381"/>
      <c r="K23" s="381"/>
      <c r="L23" s="381"/>
      <c r="M23" s="381"/>
      <c r="N23" s="381"/>
      <c r="O23" s="381"/>
      <c r="P23" s="385"/>
      <c r="Q23" s="382"/>
      <c r="R23" s="383">
        <f t="shared" si="1"/>
        <v>0</v>
      </c>
      <c r="S23" s="568"/>
      <c r="W23" s="384"/>
    </row>
    <row r="24" spans="1:24" x14ac:dyDescent="0.2">
      <c r="A24" s="60">
        <v>11</v>
      </c>
      <c r="B24" s="218"/>
      <c r="C24" s="379"/>
      <c r="D24" s="380">
        <f t="shared" si="0"/>
        <v>0</v>
      </c>
      <c r="E24" s="381"/>
      <c r="F24" s="381"/>
      <c r="G24" s="381"/>
      <c r="H24" s="381"/>
      <c r="I24" s="381"/>
      <c r="J24" s="381"/>
      <c r="K24" s="381"/>
      <c r="L24" s="381"/>
      <c r="M24" s="381"/>
      <c r="N24" s="381"/>
      <c r="O24" s="381"/>
      <c r="P24" s="385"/>
      <c r="Q24" s="382"/>
      <c r="R24" s="383">
        <f t="shared" si="1"/>
        <v>0</v>
      </c>
      <c r="S24" s="568"/>
      <c r="W24" s="384"/>
    </row>
    <row r="25" spans="1:24" x14ac:dyDescent="0.2">
      <c r="A25" s="60">
        <v>12</v>
      </c>
      <c r="B25" s="218"/>
      <c r="C25" s="379"/>
      <c r="D25" s="380">
        <f t="shared" si="0"/>
        <v>0</v>
      </c>
      <c r="E25" s="381"/>
      <c r="F25" s="381"/>
      <c r="G25" s="381"/>
      <c r="H25" s="381"/>
      <c r="I25" s="381"/>
      <c r="J25" s="381"/>
      <c r="K25" s="381"/>
      <c r="L25" s="381"/>
      <c r="M25" s="381"/>
      <c r="N25" s="381"/>
      <c r="O25" s="381"/>
      <c r="P25" s="385"/>
      <c r="Q25" s="382"/>
      <c r="R25" s="383">
        <f t="shared" si="1"/>
        <v>0</v>
      </c>
      <c r="S25" s="568"/>
      <c r="W25" s="384"/>
    </row>
    <row r="26" spans="1:24" x14ac:dyDescent="0.2">
      <c r="A26" s="60">
        <v>13</v>
      </c>
      <c r="B26" s="218"/>
      <c r="C26" s="379"/>
      <c r="D26" s="380">
        <f t="shared" si="0"/>
        <v>0</v>
      </c>
      <c r="E26" s="381"/>
      <c r="F26" s="381"/>
      <c r="G26" s="381"/>
      <c r="H26" s="381"/>
      <c r="I26" s="381"/>
      <c r="J26" s="381"/>
      <c r="K26" s="381"/>
      <c r="L26" s="381"/>
      <c r="M26" s="381"/>
      <c r="N26" s="381"/>
      <c r="O26" s="381"/>
      <c r="P26" s="385"/>
      <c r="Q26" s="382"/>
      <c r="R26" s="383">
        <f t="shared" si="1"/>
        <v>0</v>
      </c>
      <c r="S26" s="568"/>
      <c r="W26" s="384"/>
    </row>
    <row r="27" spans="1:24" x14ac:dyDescent="0.2">
      <c r="A27" s="60">
        <v>14</v>
      </c>
      <c r="B27" s="218"/>
      <c r="C27" s="379"/>
      <c r="D27" s="380">
        <f t="shared" si="0"/>
        <v>0</v>
      </c>
      <c r="E27" s="381"/>
      <c r="F27" s="381"/>
      <c r="G27" s="381"/>
      <c r="H27" s="381"/>
      <c r="I27" s="381"/>
      <c r="J27" s="381"/>
      <c r="K27" s="381"/>
      <c r="L27" s="381"/>
      <c r="M27" s="381"/>
      <c r="N27" s="381"/>
      <c r="O27" s="381"/>
      <c r="P27" s="385"/>
      <c r="Q27" s="382"/>
      <c r="R27" s="383">
        <f t="shared" si="1"/>
        <v>0</v>
      </c>
      <c r="S27" s="568"/>
      <c r="W27" s="384"/>
    </row>
    <row r="28" spans="1:24" ht="13.5" thickBot="1" x14ac:dyDescent="0.25">
      <c r="A28" s="60">
        <v>15</v>
      </c>
      <c r="B28" s="222"/>
      <c r="C28" s="386"/>
      <c r="D28" s="387">
        <f t="shared" si="0"/>
        <v>0</v>
      </c>
      <c r="E28" s="388"/>
      <c r="F28" s="388"/>
      <c r="G28" s="388"/>
      <c r="H28" s="388"/>
      <c r="I28" s="388"/>
      <c r="J28" s="388"/>
      <c r="K28" s="388"/>
      <c r="L28" s="388"/>
      <c r="M28" s="388"/>
      <c r="N28" s="388"/>
      <c r="O28" s="388"/>
      <c r="P28" s="389"/>
      <c r="Q28" s="390"/>
      <c r="R28" s="391">
        <f t="shared" si="1"/>
        <v>0</v>
      </c>
      <c r="S28" s="569"/>
      <c r="W28" s="384"/>
    </row>
    <row r="29" spans="1:24" ht="13.5" thickBot="1" x14ac:dyDescent="0.25">
      <c r="A29" s="559"/>
      <c r="B29" s="560"/>
      <c r="C29" s="561" t="s">
        <v>164</v>
      </c>
      <c r="D29" s="562">
        <f>SUM(D14:D28)</f>
        <v>0</v>
      </c>
      <c r="E29" s="563">
        <f>SUM(E14:E28)</f>
        <v>0</v>
      </c>
      <c r="F29" s="563">
        <f t="shared" ref="F29:R29" si="2">SUM(F14:F28)</f>
        <v>0</v>
      </c>
      <c r="G29" s="563">
        <f t="shared" si="2"/>
        <v>0</v>
      </c>
      <c r="H29" s="563">
        <f t="shared" si="2"/>
        <v>0</v>
      </c>
      <c r="I29" s="563">
        <f t="shared" si="2"/>
        <v>0</v>
      </c>
      <c r="J29" s="563">
        <f t="shared" si="2"/>
        <v>0</v>
      </c>
      <c r="K29" s="563">
        <f t="shared" si="2"/>
        <v>0</v>
      </c>
      <c r="L29" s="563">
        <f t="shared" si="2"/>
        <v>0</v>
      </c>
      <c r="M29" s="563">
        <f t="shared" si="2"/>
        <v>0</v>
      </c>
      <c r="N29" s="563">
        <f t="shared" si="2"/>
        <v>0</v>
      </c>
      <c r="O29" s="563">
        <f t="shared" si="2"/>
        <v>0</v>
      </c>
      <c r="P29" s="564">
        <f t="shared" si="2"/>
        <v>0</v>
      </c>
      <c r="Q29" s="565"/>
      <c r="R29" s="566">
        <f t="shared" si="2"/>
        <v>0</v>
      </c>
      <c r="S29" s="567"/>
      <c r="W29" s="384"/>
    </row>
    <row r="30" spans="1:24" ht="15.75" x14ac:dyDescent="0.3">
      <c r="E30" s="392"/>
      <c r="F30" s="392"/>
      <c r="G30" s="392"/>
      <c r="H30" s="392"/>
      <c r="I30" s="392"/>
      <c r="J30" s="392"/>
      <c r="K30" s="392"/>
      <c r="L30" s="392"/>
      <c r="M30" s="392"/>
      <c r="N30" s="392"/>
      <c r="O30" s="392"/>
      <c r="P30" s="392"/>
      <c r="Q30" s="392"/>
      <c r="R30" s="393" t="s">
        <v>80</v>
      </c>
      <c r="S30" s="1002"/>
      <c r="T30" s="393"/>
      <c r="X30" s="384"/>
    </row>
    <row r="31" spans="1:24" ht="15.75" x14ac:dyDescent="0.3">
      <c r="E31" s="392"/>
      <c r="F31" s="392"/>
      <c r="G31" s="392"/>
      <c r="H31" s="392"/>
      <c r="I31" s="392"/>
      <c r="J31" s="392"/>
      <c r="K31" s="392"/>
      <c r="L31" s="392"/>
      <c r="M31" s="392"/>
      <c r="N31" s="392"/>
      <c r="O31" s="392"/>
      <c r="P31" s="392"/>
      <c r="Q31" s="392"/>
      <c r="R31" s="393" t="s">
        <v>417</v>
      </c>
      <c r="S31" s="394">
        <f>+R29-S30</f>
        <v>0</v>
      </c>
      <c r="T31" s="393"/>
    </row>
    <row r="32" spans="1:24" ht="12.75" customHeight="1" x14ac:dyDescent="0.3">
      <c r="M32" s="392"/>
      <c r="N32" s="392"/>
      <c r="O32" s="392"/>
      <c r="P32" s="392"/>
      <c r="Q32" s="392"/>
      <c r="S32" s="395" t="s">
        <v>418</v>
      </c>
    </row>
    <row r="33" spans="1:25" s="12" customFormat="1" x14ac:dyDescent="0.2"/>
    <row r="34" spans="1:25" s="12" customFormat="1" ht="15.75" x14ac:dyDescent="0.25">
      <c r="B34" s="584" t="s">
        <v>419</v>
      </c>
      <c r="C34" s="583"/>
      <c r="D34" s="582"/>
      <c r="E34" s="582"/>
      <c r="F34" s="1" t="s">
        <v>24</v>
      </c>
      <c r="G34" s="54"/>
      <c r="H34" s="54"/>
      <c r="I34" s="54"/>
      <c r="J34" s="54"/>
      <c r="K34" s="54"/>
      <c r="L34" s="54"/>
      <c r="M34" s="54"/>
      <c r="N34" s="54"/>
      <c r="O34" s="54"/>
      <c r="P34" s="54"/>
      <c r="Q34" s="54"/>
      <c r="R34" s="54"/>
      <c r="T34" s="54"/>
    </row>
    <row r="35" spans="1:25" s="12" customFormat="1" ht="16.5" customHeight="1" x14ac:dyDescent="0.2">
      <c r="C35" s="54"/>
      <c r="D35" s="54"/>
      <c r="E35" s="54"/>
      <c r="F35" s="54"/>
      <c r="G35" s="54"/>
      <c r="H35" s="54"/>
      <c r="I35" s="54"/>
      <c r="J35" s="54"/>
      <c r="K35" s="54"/>
      <c r="L35" s="54"/>
      <c r="M35" s="54"/>
      <c r="N35" s="54"/>
      <c r="O35" s="54"/>
      <c r="P35" s="54"/>
      <c r="Q35" s="54"/>
      <c r="R35" s="54"/>
      <c r="T35" s="54"/>
    </row>
    <row r="36" spans="1:25" s="12" customFormat="1" ht="15.75" x14ac:dyDescent="0.25">
      <c r="B36" s="54" t="s">
        <v>420</v>
      </c>
      <c r="C36" s="54"/>
      <c r="D36" s="54"/>
      <c r="E36" s="54"/>
      <c r="F36" s="54"/>
      <c r="G36" s="54"/>
      <c r="H36" s="54"/>
      <c r="I36" s="54"/>
      <c r="J36" s="54"/>
      <c r="K36" s="54"/>
      <c r="L36" s="54"/>
      <c r="M36" s="54"/>
      <c r="N36" s="54"/>
      <c r="O36" s="54"/>
      <c r="P36" s="54"/>
      <c r="Q36" s="54"/>
      <c r="R36" s="54"/>
      <c r="T36" s="54"/>
    </row>
    <row r="37" spans="1:25" s="12" customFormat="1" ht="15" x14ac:dyDescent="0.2">
      <c r="C37" s="54"/>
      <c r="D37" s="54"/>
      <c r="E37" s="54"/>
      <c r="F37" s="54"/>
      <c r="G37" s="54"/>
      <c r="H37" s="54"/>
      <c r="I37" s="54"/>
      <c r="J37" s="54"/>
      <c r="K37" s="54"/>
      <c r="L37" s="54"/>
      <c r="M37" s="54"/>
      <c r="N37" s="54"/>
      <c r="O37" s="54"/>
      <c r="P37" s="54"/>
      <c r="Q37" s="54"/>
      <c r="R37" s="54"/>
      <c r="T37" s="54"/>
    </row>
    <row r="38" spans="1:25" s="12" customFormat="1" ht="15.75" x14ac:dyDescent="0.25">
      <c r="B38" s="57" t="s">
        <v>421</v>
      </c>
      <c r="C38" s="54"/>
      <c r="D38" s="54"/>
      <c r="E38" s="54"/>
      <c r="F38" s="54"/>
      <c r="G38" s="54"/>
      <c r="H38" s="54"/>
      <c r="I38" s="54"/>
      <c r="J38" s="54"/>
      <c r="K38" s="54"/>
      <c r="L38" s="54"/>
      <c r="M38" s="54"/>
      <c r="N38" s="54"/>
      <c r="O38" s="54"/>
      <c r="P38" s="54"/>
      <c r="Q38" s="54"/>
      <c r="R38" s="54"/>
      <c r="T38" s="54"/>
    </row>
    <row r="39" spans="1:25" s="12" customFormat="1" ht="18" x14ac:dyDescent="0.25">
      <c r="A39" s="3"/>
      <c r="B39" s="35" t="s">
        <v>422</v>
      </c>
      <c r="C39" s="396"/>
      <c r="D39" s="54"/>
      <c r="E39" s="54"/>
      <c r="F39" s="54"/>
      <c r="G39" s="54"/>
      <c r="H39" s="54"/>
      <c r="I39" s="54"/>
      <c r="J39" s="54"/>
      <c r="K39" s="54"/>
      <c r="L39" s="54"/>
      <c r="M39" s="54"/>
      <c r="N39" s="54"/>
      <c r="O39" s="54"/>
      <c r="P39" s="54"/>
      <c r="Q39" s="397"/>
      <c r="R39" s="54"/>
      <c r="T39" s="54"/>
      <c r="U39" s="3"/>
      <c r="V39" s="3"/>
      <c r="W39" s="3"/>
      <c r="X39" s="3"/>
      <c r="Y39" s="3"/>
    </row>
    <row r="40" spans="1:25" s="397" customFormat="1" ht="57" thickBot="1" x14ac:dyDescent="0.25">
      <c r="B40" s="398" t="s">
        <v>272</v>
      </c>
      <c r="C40" s="398" t="s">
        <v>442</v>
      </c>
      <c r="D40" s="398" t="s">
        <v>515</v>
      </c>
      <c r="E40" s="399" t="s">
        <v>403</v>
      </c>
      <c r="F40" s="399" t="s">
        <v>404</v>
      </c>
      <c r="G40" s="399" t="s">
        <v>405</v>
      </c>
      <c r="H40" s="399" t="s">
        <v>406</v>
      </c>
      <c r="I40" s="399" t="s">
        <v>407</v>
      </c>
      <c r="J40" s="399" t="s">
        <v>408</v>
      </c>
      <c r="K40" s="399" t="s">
        <v>409</v>
      </c>
      <c r="L40" s="399" t="s">
        <v>410</v>
      </c>
      <c r="M40" s="399" t="s">
        <v>411</v>
      </c>
      <c r="N40" s="399" t="s">
        <v>412</v>
      </c>
      <c r="O40" s="399" t="s">
        <v>413</v>
      </c>
      <c r="P40" s="400" t="s">
        <v>414</v>
      </c>
      <c r="Q40" s="398" t="s">
        <v>415</v>
      </c>
      <c r="R40" s="401" t="s">
        <v>416</v>
      </c>
      <c r="S40" s="398" t="s">
        <v>440</v>
      </c>
    </row>
    <row r="41" spans="1:25" s="12" customFormat="1" ht="24" thickBot="1" x14ac:dyDescent="0.3">
      <c r="A41" s="402"/>
      <c r="B41" s="403" t="s">
        <v>423</v>
      </c>
      <c r="C41" s="403" t="s">
        <v>424</v>
      </c>
      <c r="D41" s="404">
        <v>1128</v>
      </c>
      <c r="E41" s="405">
        <v>94</v>
      </c>
      <c r="F41" s="405">
        <v>94</v>
      </c>
      <c r="G41" s="405">
        <v>94</v>
      </c>
      <c r="H41" s="405">
        <v>94</v>
      </c>
      <c r="I41" s="405">
        <v>94</v>
      </c>
      <c r="J41" s="405">
        <v>94</v>
      </c>
      <c r="K41" s="405">
        <v>94</v>
      </c>
      <c r="L41" s="405">
        <v>94</v>
      </c>
      <c r="M41" s="405">
        <v>94</v>
      </c>
      <c r="N41" s="405">
        <v>94</v>
      </c>
      <c r="O41" s="405">
        <v>94</v>
      </c>
      <c r="P41" s="405">
        <v>94</v>
      </c>
      <c r="Q41" s="406">
        <v>0</v>
      </c>
      <c r="R41" s="407">
        <v>0</v>
      </c>
      <c r="S41" s="408"/>
      <c r="T41" s="409"/>
      <c r="U41" s="3"/>
      <c r="V41" s="3"/>
      <c r="W41" s="410"/>
      <c r="X41" s="409"/>
    </row>
    <row r="42" spans="1:25" s="12" customFormat="1" ht="24" thickBot="1" x14ac:dyDescent="0.3">
      <c r="A42" s="402"/>
      <c r="B42" s="403" t="s">
        <v>425</v>
      </c>
      <c r="C42" s="403" t="s">
        <v>426</v>
      </c>
      <c r="D42" s="404">
        <v>3396</v>
      </c>
      <c r="E42" s="405">
        <v>283</v>
      </c>
      <c r="F42" s="405">
        <v>283</v>
      </c>
      <c r="G42" s="405">
        <v>283</v>
      </c>
      <c r="H42" s="405">
        <v>283</v>
      </c>
      <c r="I42" s="405">
        <v>283</v>
      </c>
      <c r="J42" s="405">
        <v>283</v>
      </c>
      <c r="K42" s="405">
        <v>283</v>
      </c>
      <c r="L42" s="405">
        <v>283</v>
      </c>
      <c r="M42" s="405">
        <v>283</v>
      </c>
      <c r="N42" s="405">
        <v>283</v>
      </c>
      <c r="O42" s="405">
        <v>283</v>
      </c>
      <c r="P42" s="405">
        <v>283</v>
      </c>
      <c r="Q42" s="411">
        <v>0</v>
      </c>
      <c r="R42" s="412">
        <v>0</v>
      </c>
      <c r="S42" s="413"/>
      <c r="T42" s="409"/>
      <c r="U42" s="3"/>
      <c r="V42" s="3"/>
      <c r="W42" s="410"/>
      <c r="X42" s="409"/>
    </row>
    <row r="43" spans="1:25" s="12" customFormat="1" ht="24" thickBot="1" x14ac:dyDescent="0.3">
      <c r="A43" s="402"/>
      <c r="B43" s="403" t="s">
        <v>427</v>
      </c>
      <c r="C43" s="403" t="s">
        <v>424</v>
      </c>
      <c r="D43" s="404">
        <v>6900</v>
      </c>
      <c r="E43" s="405">
        <v>600</v>
      </c>
      <c r="F43" s="405">
        <v>600</v>
      </c>
      <c r="G43" s="405">
        <v>600</v>
      </c>
      <c r="H43" s="405">
        <v>600</v>
      </c>
      <c r="I43" s="405">
        <v>500</v>
      </c>
      <c r="J43" s="405">
        <v>600</v>
      </c>
      <c r="K43" s="405">
        <v>600</v>
      </c>
      <c r="L43" s="405">
        <v>600</v>
      </c>
      <c r="M43" s="405">
        <v>600</v>
      </c>
      <c r="N43" s="405">
        <v>400</v>
      </c>
      <c r="O43" s="405">
        <v>600</v>
      </c>
      <c r="P43" s="405">
        <v>600</v>
      </c>
      <c r="Q43" s="414">
        <v>16.760000000000002</v>
      </c>
      <c r="R43" s="415">
        <v>115644.00000000001</v>
      </c>
      <c r="S43" s="416" t="s">
        <v>443</v>
      </c>
      <c r="T43" s="409"/>
      <c r="U43" s="3"/>
      <c r="V43" s="3"/>
      <c r="W43" s="410"/>
      <c r="X43" s="409"/>
    </row>
    <row r="44" spans="1:25" s="12" customFormat="1" ht="18.75" customHeight="1" x14ac:dyDescent="0.25">
      <c r="A44" s="3"/>
      <c r="B44" s="3"/>
      <c r="C44" s="396"/>
      <c r="D44" s="54"/>
      <c r="E44" s="54"/>
      <c r="F44" s="54"/>
      <c r="G44" s="54"/>
      <c r="H44" s="54"/>
      <c r="I44" s="54"/>
      <c r="J44" s="54"/>
      <c r="K44" s="54"/>
      <c r="L44" s="54"/>
      <c r="M44" s="54"/>
      <c r="N44" s="54"/>
      <c r="O44" s="54"/>
      <c r="P44" s="54"/>
      <c r="Q44" s="54"/>
      <c r="R44" s="54"/>
      <c r="S44" s="3"/>
      <c r="T44" s="54"/>
      <c r="U44" s="3"/>
      <c r="V44" s="3"/>
      <c r="W44" s="3"/>
      <c r="X44" s="3"/>
      <c r="Y44" s="3"/>
    </row>
    <row r="45" spans="1:25" s="12" customFormat="1" ht="15" x14ac:dyDescent="0.2">
      <c r="C45" s="396">
        <v>1</v>
      </c>
      <c r="D45" s="37" t="s">
        <v>428</v>
      </c>
      <c r="E45" s="37"/>
      <c r="F45" s="37"/>
      <c r="G45" s="37"/>
      <c r="H45" s="37"/>
      <c r="I45" s="37"/>
      <c r="J45" s="37"/>
      <c r="K45" s="37"/>
      <c r="L45" s="37"/>
      <c r="M45" s="37"/>
      <c r="N45" s="37"/>
      <c r="O45" s="37"/>
      <c r="P45" s="37"/>
      <c r="Q45" s="37"/>
      <c r="R45" s="37"/>
      <c r="T45" s="37"/>
    </row>
    <row r="46" spans="1:25" s="12" customFormat="1" ht="15" x14ac:dyDescent="0.2">
      <c r="C46" s="396">
        <v>2</v>
      </c>
      <c r="D46" s="417" t="s">
        <v>429</v>
      </c>
      <c r="E46" s="418"/>
      <c r="F46" s="54"/>
      <c r="G46" s="418"/>
      <c r="H46" s="418"/>
      <c r="I46" s="418"/>
      <c r="J46" s="418"/>
      <c r="K46" s="54"/>
      <c r="L46" s="54"/>
      <c r="M46" s="54"/>
      <c r="N46" s="54"/>
      <c r="O46" s="54"/>
      <c r="P46" s="54"/>
      <c r="Q46" s="54"/>
      <c r="R46" s="54"/>
      <c r="T46" s="54"/>
    </row>
    <row r="47" spans="1:25" s="12" customFormat="1" ht="15" x14ac:dyDescent="0.2">
      <c r="C47" s="396"/>
      <c r="D47" s="417" t="s">
        <v>430</v>
      </c>
      <c r="E47" s="418"/>
      <c r="F47" s="54"/>
      <c r="G47" s="418"/>
      <c r="H47" s="418"/>
      <c r="I47" s="418"/>
      <c r="J47" s="418"/>
      <c r="K47" s="54"/>
      <c r="L47" s="54"/>
      <c r="M47" s="54"/>
      <c r="N47" s="54"/>
      <c r="O47" s="54"/>
      <c r="P47" s="54"/>
      <c r="Q47" s="54"/>
      <c r="R47" s="54"/>
      <c r="T47" s="54"/>
    </row>
    <row r="48" spans="1:25" s="12" customFormat="1" ht="15" x14ac:dyDescent="0.2">
      <c r="C48" s="396">
        <v>3</v>
      </c>
      <c r="D48" s="54" t="s">
        <v>431</v>
      </c>
      <c r="E48" s="54"/>
      <c r="F48" s="54"/>
      <c r="G48" s="54"/>
      <c r="H48" s="54"/>
      <c r="I48" s="54"/>
      <c r="J48" s="54"/>
      <c r="K48" s="54"/>
      <c r="L48" s="54"/>
      <c r="M48" s="54"/>
      <c r="N48" s="54"/>
      <c r="O48" s="54"/>
      <c r="P48" s="54"/>
      <c r="Q48" s="54"/>
      <c r="R48" s="54"/>
      <c r="T48" s="54"/>
    </row>
    <row r="49" spans="3:20" s="12" customFormat="1" ht="15" x14ac:dyDescent="0.2">
      <c r="C49" s="396"/>
      <c r="D49" s="54" t="s">
        <v>432</v>
      </c>
      <c r="E49" s="54"/>
      <c r="F49" s="54"/>
      <c r="G49" s="54"/>
      <c r="H49" s="54"/>
      <c r="I49" s="54"/>
      <c r="J49" s="54"/>
      <c r="K49" s="54"/>
      <c r="L49" s="54"/>
      <c r="M49" s="54"/>
      <c r="N49" s="54"/>
      <c r="O49" s="54"/>
      <c r="P49" s="54"/>
      <c r="Q49" s="54"/>
      <c r="R49" s="54"/>
      <c r="T49" s="54"/>
    </row>
    <row r="50" spans="3:20" s="12" customFormat="1" ht="15" x14ac:dyDescent="0.2">
      <c r="C50" s="419">
        <v>4</v>
      </c>
      <c r="D50" s="54" t="s">
        <v>433</v>
      </c>
      <c r="E50" s="54"/>
      <c r="F50" s="54"/>
      <c r="G50" s="54"/>
      <c r="H50" s="54"/>
      <c r="I50" s="54"/>
      <c r="J50" s="54"/>
      <c r="K50" s="54"/>
      <c r="L50" s="54"/>
      <c r="M50" s="54"/>
      <c r="N50" s="54"/>
      <c r="O50" s="54"/>
      <c r="P50" s="54"/>
      <c r="Q50" s="54"/>
      <c r="R50" s="54"/>
      <c r="T50" s="54"/>
    </row>
    <row r="51" spans="3:20" s="12" customFormat="1" ht="15" x14ac:dyDescent="0.2">
      <c r="C51" s="419"/>
      <c r="D51" s="54"/>
      <c r="E51" s="54"/>
      <c r="F51" s="54"/>
      <c r="G51" s="54"/>
      <c r="H51" s="54"/>
      <c r="I51" s="54"/>
      <c r="J51" s="54"/>
      <c r="K51" s="54"/>
      <c r="L51" s="54"/>
      <c r="M51" s="54"/>
      <c r="N51" s="54"/>
      <c r="O51" s="54"/>
      <c r="P51" s="54"/>
      <c r="Q51" s="54"/>
      <c r="R51" s="54"/>
      <c r="T51" s="54"/>
    </row>
    <row r="52" spans="3:20" s="12" customFormat="1" ht="15" x14ac:dyDescent="0.2">
      <c r="C52" s="989" t="s">
        <v>434</v>
      </c>
      <c r="D52" s="989"/>
      <c r="E52" s="989"/>
      <c r="F52" s="989"/>
      <c r="G52" s="989"/>
      <c r="H52" s="989"/>
      <c r="I52" s="989"/>
      <c r="J52" s="989"/>
      <c r="K52" s="989"/>
      <c r="L52" s="989"/>
      <c r="M52" s="989"/>
      <c r="N52" s="989"/>
      <c r="O52" s="989"/>
      <c r="P52" s="989"/>
      <c r="Q52" s="989"/>
      <c r="R52" s="54"/>
      <c r="T52" s="54"/>
    </row>
    <row r="53" spans="3:20" s="12" customFormat="1" ht="15" x14ac:dyDescent="0.2">
      <c r="C53" s="420"/>
      <c r="D53" s="420"/>
      <c r="E53" s="420"/>
      <c r="F53" s="420"/>
      <c r="G53" s="420"/>
      <c r="H53" s="420"/>
      <c r="I53" s="54"/>
      <c r="J53" s="54"/>
      <c r="K53" s="54"/>
      <c r="L53" s="54"/>
      <c r="M53" s="54"/>
      <c r="N53" s="54"/>
      <c r="O53" s="54"/>
      <c r="P53" s="54"/>
      <c r="Q53" s="54"/>
      <c r="R53" s="54"/>
      <c r="T53" s="54"/>
    </row>
    <row r="54" spans="3:20" s="12" customFormat="1" ht="15" x14ac:dyDescent="0.2">
      <c r="C54" s="396">
        <v>5</v>
      </c>
      <c r="D54" s="54" t="s">
        <v>435</v>
      </c>
      <c r="E54" s="54"/>
      <c r="F54" s="54"/>
      <c r="G54" s="54"/>
      <c r="H54" s="54"/>
      <c r="I54" s="54"/>
      <c r="J54" s="54"/>
      <c r="K54" s="54"/>
      <c r="L54" s="54"/>
      <c r="M54" s="54"/>
      <c r="N54" s="54"/>
      <c r="O54" s="54"/>
      <c r="P54" s="54"/>
      <c r="Q54" s="54"/>
      <c r="R54" s="54"/>
      <c r="T54" s="54"/>
    </row>
    <row r="55" spans="3:20" s="12" customFormat="1" ht="15" x14ac:dyDescent="0.2">
      <c r="C55" s="396">
        <v>6</v>
      </c>
      <c r="D55" s="54" t="s">
        <v>436</v>
      </c>
      <c r="E55" s="54"/>
      <c r="F55" s="54"/>
      <c r="G55" s="54"/>
      <c r="H55" s="54"/>
      <c r="I55" s="54"/>
      <c r="J55" s="54"/>
      <c r="K55" s="54"/>
      <c r="L55" s="54"/>
      <c r="M55" s="54"/>
      <c r="N55" s="54"/>
      <c r="O55" s="54"/>
      <c r="P55" s="54"/>
      <c r="Q55" s="54"/>
      <c r="R55" s="54"/>
      <c r="T55" s="54"/>
    </row>
    <row r="56" spans="3:20" s="12" customFormat="1" ht="15" x14ac:dyDescent="0.2">
      <c r="C56" s="396">
        <v>7</v>
      </c>
      <c r="D56" s="54" t="s">
        <v>437</v>
      </c>
      <c r="E56" s="54"/>
      <c r="F56" s="54"/>
      <c r="G56" s="54"/>
      <c r="H56" s="54"/>
      <c r="I56" s="54"/>
      <c r="J56" s="54"/>
      <c r="K56" s="54"/>
      <c r="L56" s="54"/>
      <c r="M56" s="54"/>
      <c r="N56" s="54"/>
      <c r="O56" s="54"/>
      <c r="P56" s="54"/>
      <c r="Q56" s="54"/>
      <c r="R56" s="54"/>
      <c r="T56" s="54"/>
    </row>
    <row r="57" spans="3:20" s="12" customFormat="1" ht="15" x14ac:dyDescent="0.2">
      <c r="C57" s="54">
        <v>8</v>
      </c>
      <c r="D57" s="54" t="s">
        <v>441</v>
      </c>
      <c r="E57" s="54"/>
      <c r="F57" s="54"/>
      <c r="G57" s="54"/>
      <c r="H57" s="54"/>
      <c r="I57" s="54"/>
      <c r="J57" s="54"/>
      <c r="K57" s="54"/>
      <c r="L57" s="54"/>
      <c r="M57" s="54"/>
      <c r="N57" s="54"/>
      <c r="O57" s="54"/>
      <c r="P57" s="54"/>
      <c r="Q57" s="54"/>
      <c r="R57" s="54"/>
      <c r="T57" s="54"/>
    </row>
    <row r="58" spans="3:20" s="12" customFormat="1" ht="15" x14ac:dyDescent="0.2">
      <c r="C58" s="396">
        <v>9</v>
      </c>
      <c r="D58" s="54" t="s">
        <v>438</v>
      </c>
    </row>
  </sheetData>
  <sheetProtection selectLockedCells="1"/>
  <mergeCells count="8">
    <mergeCell ref="C52:Q52"/>
    <mergeCell ref="F1:H1"/>
    <mergeCell ref="D3:H3"/>
    <mergeCell ref="D4:H4"/>
    <mergeCell ref="B12:D12"/>
    <mergeCell ref="E12:P12"/>
    <mergeCell ref="Q12:S12"/>
    <mergeCell ref="M9:R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1"/>
  <sheetViews>
    <sheetView workbookViewId="0">
      <selection activeCell="D1" sqref="D1"/>
    </sheetView>
  </sheetViews>
  <sheetFormatPr defaultColWidth="9.140625" defaultRowHeight="12.75" x14ac:dyDescent="0.2"/>
  <cols>
    <col min="1" max="1" width="6.7109375" style="9" customWidth="1"/>
    <col min="2" max="2" width="22.5703125" style="9" customWidth="1"/>
    <col min="3" max="3" width="13.42578125" style="9" customWidth="1"/>
    <col min="4" max="4" width="12.85546875" style="9" bestFit="1" customWidth="1"/>
    <col min="5" max="5" width="20.140625" style="9" customWidth="1"/>
    <col min="6" max="6" width="7.28515625" style="9" bestFit="1" customWidth="1"/>
    <col min="7" max="7" width="20" style="9" customWidth="1"/>
    <col min="8" max="8" width="21.5703125" style="9" customWidth="1"/>
    <col min="9" max="9" width="23.28515625" style="9" customWidth="1"/>
    <col min="10" max="16384" width="9.140625" style="9"/>
  </cols>
  <sheetData>
    <row r="1" spans="1:9" ht="16.5" thickBot="1" x14ac:dyDescent="0.3">
      <c r="A1" s="445" t="s">
        <v>524</v>
      </c>
      <c r="B1" s="12"/>
      <c r="C1" s="12"/>
      <c r="D1" s="12"/>
      <c r="E1" s="12"/>
      <c r="F1" s="12"/>
      <c r="G1" s="12"/>
      <c r="H1" s="33" t="s">
        <v>70</v>
      </c>
      <c r="I1" s="34">
        <f>+'Cover Page'!D1</f>
        <v>0</v>
      </c>
    </row>
    <row r="2" spans="1:9" ht="14.25" x14ac:dyDescent="0.2">
      <c r="B2" s="12"/>
      <c r="C2" s="12"/>
      <c r="D2" s="12"/>
      <c r="E2" s="12"/>
      <c r="F2" s="12"/>
      <c r="G2" s="12"/>
      <c r="H2" s="33"/>
      <c r="I2" s="629"/>
    </row>
    <row r="3" spans="1:9" ht="18.75" thickBot="1" x14ac:dyDescent="0.3">
      <c r="B3" s="35" t="s">
        <v>71</v>
      </c>
      <c r="C3" s="12"/>
      <c r="D3" s="12"/>
      <c r="E3" s="12"/>
      <c r="F3" s="12"/>
      <c r="G3" s="12"/>
      <c r="H3" s="12"/>
      <c r="I3" s="36"/>
    </row>
    <row r="4" spans="1:9" ht="15.75" x14ac:dyDescent="0.25">
      <c r="B4" s="37" t="s">
        <v>72</v>
      </c>
      <c r="C4" s="739">
        <f>'Cover Page'!D6</f>
        <v>0</v>
      </c>
      <c r="D4" s="740"/>
      <c r="E4" s="740"/>
      <c r="F4" s="740"/>
      <c r="G4" s="741"/>
      <c r="H4" s="27"/>
      <c r="I4" s="12"/>
    </row>
    <row r="5" spans="1:9" ht="15.75" x14ac:dyDescent="0.25">
      <c r="B5" s="37" t="s">
        <v>55</v>
      </c>
      <c r="C5" s="742">
        <f>'Cover Page'!D30</f>
        <v>0</v>
      </c>
      <c r="D5" s="743"/>
      <c r="E5" s="743"/>
      <c r="F5" s="743"/>
      <c r="G5" s="744"/>
      <c r="H5" s="12"/>
      <c r="I5" s="38"/>
    </row>
    <row r="6" spans="1:9" ht="16.5" thickBot="1" x14ac:dyDescent="0.3">
      <c r="B6" s="37" t="s">
        <v>57</v>
      </c>
      <c r="C6" s="745">
        <f>+'Cover Page'!D32</f>
        <v>0</v>
      </c>
      <c r="D6" s="746"/>
      <c r="E6" s="39" t="s">
        <v>73</v>
      </c>
      <c r="F6" s="747">
        <f>+'Cover Page'!G32</f>
        <v>0</v>
      </c>
      <c r="G6" s="748"/>
      <c r="H6" s="12"/>
      <c r="I6" s="12"/>
    </row>
    <row r="7" spans="1:9" x14ac:dyDescent="0.2">
      <c r="B7" s="749"/>
      <c r="C7" s="749"/>
      <c r="D7" s="749"/>
      <c r="E7" s="749"/>
      <c r="F7" s="749"/>
      <c r="G7" s="749"/>
      <c r="H7" s="749"/>
      <c r="I7" s="12"/>
    </row>
    <row r="8" spans="1:9" ht="13.5" thickBot="1" x14ac:dyDescent="0.25">
      <c r="B8" s="12"/>
      <c r="C8" s="12"/>
      <c r="D8" s="12"/>
      <c r="E8" s="12"/>
      <c r="F8" s="12"/>
      <c r="G8" s="12"/>
      <c r="H8" s="12"/>
      <c r="I8" s="12"/>
    </row>
    <row r="9" spans="1:9" ht="18.75" thickBot="1" x14ac:dyDescent="0.3">
      <c r="B9" s="35" t="s">
        <v>74</v>
      </c>
      <c r="C9" s="40" t="s">
        <v>75</v>
      </c>
      <c r="D9" s="12"/>
      <c r="E9" s="41" t="s">
        <v>76</v>
      </c>
      <c r="F9" s="12"/>
      <c r="G9" s="714" t="s">
        <v>59</v>
      </c>
      <c r="H9" s="714"/>
      <c r="I9" s="42">
        <f>+'Cover Page'!D35</f>
        <v>0</v>
      </c>
    </row>
    <row r="10" spans="1:9" x14ac:dyDescent="0.2">
      <c r="B10" s="12"/>
      <c r="C10" s="12"/>
      <c r="D10" s="12"/>
      <c r="E10" s="12"/>
      <c r="F10" s="12"/>
      <c r="G10" s="12"/>
      <c r="H10" s="12"/>
      <c r="I10" s="12"/>
    </row>
    <row r="11" spans="1:9" ht="26.25" x14ac:dyDescent="0.25">
      <c r="B11" s="12"/>
      <c r="C11" s="751" t="s">
        <v>77</v>
      </c>
      <c r="D11" s="751"/>
      <c r="E11" s="751"/>
      <c r="F11" s="12"/>
      <c r="G11" s="43" t="s">
        <v>78</v>
      </c>
      <c r="H11" s="43" t="s">
        <v>79</v>
      </c>
      <c r="I11" s="437" t="s">
        <v>80</v>
      </c>
    </row>
    <row r="12" spans="1:9" ht="18" x14ac:dyDescent="0.25">
      <c r="B12" s="12"/>
      <c r="C12" s="44"/>
      <c r="D12" s="44"/>
      <c r="E12" s="44"/>
      <c r="F12" s="45" t="s">
        <v>439</v>
      </c>
      <c r="G12" s="46">
        <f>+Personnel!F61</f>
        <v>0</v>
      </c>
      <c r="H12" s="46">
        <f>+Personnel!F62</f>
        <v>0</v>
      </c>
      <c r="I12" s="47">
        <f>SUM(G12:H12)</f>
        <v>0</v>
      </c>
    </row>
    <row r="13" spans="1:9" ht="18" x14ac:dyDescent="0.25">
      <c r="B13" s="48" t="s">
        <v>81</v>
      </c>
      <c r="C13" s="750" t="s">
        <v>82</v>
      </c>
      <c r="D13" s="750"/>
      <c r="E13" s="750"/>
      <c r="F13" s="49"/>
      <c r="G13" s="421">
        <f>+Personnel!P60</f>
        <v>0</v>
      </c>
      <c r="H13" s="50">
        <f>+Personnel!R60</f>
        <v>0</v>
      </c>
      <c r="I13" s="50">
        <f>SUM(G13:H13)</f>
        <v>0</v>
      </c>
    </row>
    <row r="14" spans="1:9" ht="18" x14ac:dyDescent="0.25">
      <c r="B14" s="48" t="s">
        <v>81</v>
      </c>
      <c r="C14" s="750" t="s">
        <v>83</v>
      </c>
      <c r="D14" s="750"/>
      <c r="E14" s="750"/>
      <c r="F14" s="51"/>
      <c r="G14" s="52">
        <f>+Personnel!Q60</f>
        <v>0</v>
      </c>
      <c r="H14" s="53">
        <f>+Personnel!S60</f>
        <v>0</v>
      </c>
      <c r="I14" s="53">
        <f>SUM(G14:H14)</f>
        <v>0</v>
      </c>
    </row>
    <row r="15" spans="1:9" ht="15.75" x14ac:dyDescent="0.25">
      <c r="B15" s="54"/>
      <c r="C15" s="54"/>
      <c r="D15" s="54"/>
      <c r="E15" s="54"/>
      <c r="F15" s="54"/>
      <c r="G15" s="55"/>
      <c r="H15" s="56"/>
      <c r="I15" s="56"/>
    </row>
    <row r="16" spans="1:9" ht="18" x14ac:dyDescent="0.25">
      <c r="B16" s="54"/>
      <c r="C16" s="57" t="s">
        <v>84</v>
      </c>
      <c r="D16" s="54"/>
      <c r="E16" s="54"/>
      <c r="F16" s="54"/>
      <c r="G16" s="53">
        <f>SUM(G13:G15)</f>
        <v>0</v>
      </c>
      <c r="H16" s="53">
        <f>SUM(H13:H15)</f>
        <v>0</v>
      </c>
      <c r="I16" s="53">
        <f>SUM(I13:I15)</f>
        <v>0</v>
      </c>
    </row>
    <row r="17" spans="2:12" ht="15.75" x14ac:dyDescent="0.25">
      <c r="B17" s="54"/>
      <c r="C17" s="54"/>
      <c r="D17" s="54"/>
      <c r="E17" s="54"/>
      <c r="F17" s="54"/>
      <c r="G17" s="57"/>
      <c r="H17" s="58"/>
      <c r="I17" s="58"/>
    </row>
    <row r="18" spans="2:12" ht="15.75" x14ac:dyDescent="0.25">
      <c r="B18" s="54"/>
      <c r="C18" s="714" t="s">
        <v>85</v>
      </c>
      <c r="D18" s="714"/>
      <c r="E18" s="714"/>
      <c r="F18" s="54"/>
      <c r="G18" s="57"/>
      <c r="H18" s="58"/>
      <c r="I18" s="58"/>
    </row>
    <row r="19" spans="2:12" ht="18" x14ac:dyDescent="0.25">
      <c r="B19" s="48" t="s">
        <v>86</v>
      </c>
      <c r="C19" s="752"/>
      <c r="D19" s="753"/>
      <c r="E19" s="753"/>
      <c r="F19" s="754"/>
      <c r="G19" s="59">
        <f>+Travel!E32</f>
        <v>0</v>
      </c>
      <c r="H19" s="59">
        <f>+Travel!F32</f>
        <v>0</v>
      </c>
      <c r="I19" s="53">
        <f t="shared" ref="I19:I24" si="0">SUM(G19:H19)</f>
        <v>0</v>
      </c>
      <c r="J19" s="60"/>
    </row>
    <row r="20" spans="2:12" ht="18" x14ac:dyDescent="0.25">
      <c r="B20" s="48" t="s">
        <v>87</v>
      </c>
      <c r="C20" s="752"/>
      <c r="D20" s="753"/>
      <c r="E20" s="753"/>
      <c r="F20" s="754"/>
      <c r="G20" s="53">
        <f>+Supplies!D34</f>
        <v>0</v>
      </c>
      <c r="H20" s="53">
        <f>+Supplies!E34</f>
        <v>0</v>
      </c>
      <c r="I20" s="53">
        <f t="shared" si="0"/>
        <v>0</v>
      </c>
    </row>
    <row r="21" spans="2:12" ht="18" x14ac:dyDescent="0.25">
      <c r="B21" s="48" t="s">
        <v>88</v>
      </c>
      <c r="C21" s="752"/>
      <c r="D21" s="753"/>
      <c r="E21" s="753"/>
      <c r="F21" s="754"/>
      <c r="G21" s="53">
        <f>+Equipment!D31</f>
        <v>0</v>
      </c>
      <c r="H21" s="53">
        <f>+Equipment!E31</f>
        <v>0</v>
      </c>
      <c r="I21" s="53">
        <f t="shared" si="0"/>
        <v>0</v>
      </c>
    </row>
    <row r="22" spans="2:12" ht="18" x14ac:dyDescent="0.25">
      <c r="B22" s="48" t="s">
        <v>89</v>
      </c>
      <c r="C22" s="752"/>
      <c r="D22" s="753"/>
      <c r="E22" s="753"/>
      <c r="F22" s="754"/>
      <c r="G22" s="53">
        <f>+Contractual!D62</f>
        <v>0</v>
      </c>
      <c r="H22" s="53">
        <f>+Contractual!E62</f>
        <v>0</v>
      </c>
      <c r="I22" s="53">
        <f t="shared" si="0"/>
        <v>0</v>
      </c>
    </row>
    <row r="23" spans="2:12" ht="18" x14ac:dyDescent="0.25">
      <c r="B23" s="61" t="s">
        <v>90</v>
      </c>
      <c r="C23" s="90"/>
      <c r="D23" s="753"/>
      <c r="E23" s="753"/>
      <c r="F23" s="754"/>
      <c r="G23" s="62">
        <f>+'Program Support'!D65</f>
        <v>0</v>
      </c>
      <c r="H23" s="53">
        <f>+'Program Support'!E65</f>
        <v>0</v>
      </c>
      <c r="I23" s="53">
        <f t="shared" si="0"/>
        <v>0</v>
      </c>
    </row>
    <row r="24" spans="2:12" ht="31.5" x14ac:dyDescent="0.25">
      <c r="B24" s="606" t="s">
        <v>91</v>
      </c>
      <c r="C24" s="755"/>
      <c r="D24" s="755"/>
      <c r="E24" s="755"/>
      <c r="F24" s="755"/>
      <c r="G24" s="53">
        <f>+'Other Prof. Svcs'!D62</f>
        <v>0</v>
      </c>
      <c r="H24" s="53">
        <f>+'Other Prof. Svcs'!E62</f>
        <v>0</v>
      </c>
      <c r="I24" s="53">
        <f t="shared" si="0"/>
        <v>0</v>
      </c>
    </row>
    <row r="25" spans="2:12" ht="18" x14ac:dyDescent="0.25">
      <c r="B25" s="54"/>
      <c r="C25" s="63"/>
      <c r="D25" s="63"/>
      <c r="E25" s="63"/>
      <c r="F25" s="63"/>
      <c r="G25" s="64"/>
      <c r="H25" s="65"/>
      <c r="I25" s="65"/>
    </row>
    <row r="26" spans="2:12" ht="18" x14ac:dyDescent="0.25">
      <c r="B26" s="54"/>
      <c r="C26" s="756" t="s">
        <v>92</v>
      </c>
      <c r="D26" s="757"/>
      <c r="E26" s="758"/>
      <c r="F26" s="91"/>
      <c r="G26" s="53">
        <f>SUM(G19:G24)</f>
        <v>0</v>
      </c>
      <c r="H26" s="59">
        <f>SUM(H19:H24)</f>
        <v>0</v>
      </c>
      <c r="I26" s="53">
        <f>SUM(G26:H26)</f>
        <v>0</v>
      </c>
    </row>
    <row r="27" spans="2:12" ht="18" x14ac:dyDescent="0.25">
      <c r="B27" s="54"/>
      <c r="C27" s="54"/>
      <c r="D27" s="54"/>
      <c r="E27" s="54"/>
      <c r="F27" s="66"/>
      <c r="G27" s="67"/>
      <c r="H27" s="67"/>
      <c r="I27" s="67"/>
    </row>
    <row r="28" spans="2:12" ht="18" x14ac:dyDescent="0.25">
      <c r="B28" s="54"/>
      <c r="C28" s="750" t="s">
        <v>93</v>
      </c>
      <c r="D28" s="750"/>
      <c r="E28" s="750"/>
      <c r="F28" s="91"/>
      <c r="G28" s="53">
        <f>+G16+G26</f>
        <v>0</v>
      </c>
      <c r="H28" s="59">
        <f>+H16+H26</f>
        <v>0</v>
      </c>
      <c r="I28" s="53">
        <f>+I16+I26</f>
        <v>0</v>
      </c>
    </row>
    <row r="29" spans="2:12" ht="18" x14ac:dyDescent="0.25">
      <c r="B29" s="54"/>
      <c r="C29" s="759" t="s">
        <v>94</v>
      </c>
      <c r="D29" s="759"/>
      <c r="E29" s="759"/>
      <c r="F29" s="54"/>
      <c r="G29" s="57"/>
      <c r="H29" s="35"/>
      <c r="I29" s="35"/>
    </row>
    <row r="30" spans="2:12" ht="18" x14ac:dyDescent="0.25">
      <c r="B30" s="12"/>
      <c r="C30" s="54"/>
      <c r="D30" s="54"/>
      <c r="E30" s="54"/>
      <c r="F30" s="54"/>
      <c r="G30" s="57"/>
      <c r="H30" s="35"/>
      <c r="I30" s="35"/>
    </row>
    <row r="31" spans="2:12" ht="18" x14ac:dyDescent="0.25">
      <c r="B31" s="68" t="s">
        <v>95</v>
      </c>
      <c r="C31" s="92"/>
      <c r="D31" s="93"/>
      <c r="E31" s="93"/>
      <c r="F31" s="94"/>
      <c r="G31" s="450">
        <f>+'Indirect &amp; Income'!G28</f>
        <v>0</v>
      </c>
      <c r="H31" s="51"/>
      <c r="I31" s="438">
        <f>+G31</f>
        <v>0</v>
      </c>
    </row>
    <row r="32" spans="2:12" s="70" customFormat="1" ht="33.75" customHeight="1" x14ac:dyDescent="0.2">
      <c r="B32" s="736" t="s">
        <v>444</v>
      </c>
      <c r="C32" s="737"/>
      <c r="D32" s="737"/>
      <c r="E32" s="737"/>
      <c r="F32" s="737"/>
      <c r="G32" s="737"/>
      <c r="H32" s="737"/>
      <c r="I32" s="737"/>
      <c r="J32" s="69"/>
      <c r="K32" s="69"/>
      <c r="L32" s="69"/>
    </row>
    <row r="33" spans="2:17" ht="18" x14ac:dyDescent="0.25">
      <c r="B33" s="54"/>
      <c r="C33" s="71"/>
      <c r="D33" s="71"/>
      <c r="E33" s="71"/>
      <c r="F33" s="71"/>
      <c r="G33" s="71"/>
      <c r="H33" s="72"/>
      <c r="I33" s="72"/>
    </row>
    <row r="34" spans="2:17" ht="18" x14ac:dyDescent="0.25">
      <c r="B34" s="766" t="s">
        <v>96</v>
      </c>
      <c r="C34" s="767"/>
      <c r="D34" s="768"/>
      <c r="E34" s="768"/>
      <c r="F34" s="768"/>
      <c r="G34" s="422">
        <f>+G28+G31</f>
        <v>0</v>
      </c>
      <c r="H34" s="50">
        <f>+H28+H31</f>
        <v>0</v>
      </c>
      <c r="I34" s="50">
        <f>ROUND(I28+I31,2)</f>
        <v>0</v>
      </c>
    </row>
    <row r="35" spans="2:17" ht="15" x14ac:dyDescent="0.2">
      <c r="B35" s="54"/>
      <c r="C35" s="73"/>
      <c r="D35" s="769" t="s">
        <v>97</v>
      </c>
      <c r="E35" s="770"/>
      <c r="F35" s="771"/>
      <c r="G35" s="452">
        <f>IF(ISERROR(G34/I34),0,G34/I34)</f>
        <v>0</v>
      </c>
      <c r="H35" s="74"/>
      <c r="I35" s="75"/>
      <c r="J35" s="76"/>
      <c r="K35" s="76"/>
    </row>
    <row r="36" spans="2:17" ht="15" x14ac:dyDescent="0.2">
      <c r="B36" s="54"/>
      <c r="C36" s="77"/>
      <c r="D36" s="77"/>
      <c r="E36" s="77"/>
      <c r="F36" s="54"/>
      <c r="G36" s="772" t="s">
        <v>448</v>
      </c>
      <c r="H36" s="773"/>
      <c r="I36" s="773"/>
    </row>
    <row r="37" spans="2:17" ht="15" x14ac:dyDescent="0.2">
      <c r="B37" s="54"/>
      <c r="C37" s="77"/>
      <c r="D37" s="77"/>
      <c r="E37" s="77"/>
      <c r="F37" s="54"/>
      <c r="G37" s="441"/>
      <c r="H37" s="441"/>
      <c r="I37" s="441"/>
    </row>
    <row r="38" spans="2:17" ht="15.75" customHeight="1" x14ac:dyDescent="0.2">
      <c r="B38" s="738" t="s">
        <v>474</v>
      </c>
      <c r="C38" s="738"/>
      <c r="D38" s="738"/>
      <c r="E38" s="738"/>
      <c r="F38" s="738"/>
      <c r="G38" s="738"/>
      <c r="H38" s="738"/>
      <c r="I38" s="78"/>
    </row>
    <row r="39" spans="2:17" ht="18" x14ac:dyDescent="0.25">
      <c r="B39" s="738"/>
      <c r="C39" s="738"/>
      <c r="D39" s="738"/>
      <c r="E39" s="738"/>
      <c r="F39" s="738"/>
      <c r="G39" s="738"/>
      <c r="H39" s="738"/>
      <c r="I39" s="79"/>
    </row>
    <row r="40" spans="2:17" ht="18.75" thickBot="1" x14ac:dyDescent="0.3">
      <c r="B40" s="57" t="s">
        <v>98</v>
      </c>
      <c r="C40" s="760" t="s">
        <v>99</v>
      </c>
      <c r="D40" s="760"/>
      <c r="E40" s="760"/>
      <c r="F40" s="760"/>
      <c r="G40" s="761"/>
      <c r="H40" s="761"/>
      <c r="I40" s="80">
        <f>SUM(I9-I34-I39)</f>
        <v>0</v>
      </c>
    </row>
    <row r="41" spans="2:17" ht="15.75" thickTop="1" x14ac:dyDescent="0.2">
      <c r="B41" s="70"/>
      <c r="F41" s="29"/>
      <c r="G41" s="29"/>
      <c r="H41" s="762" t="s">
        <v>100</v>
      </c>
      <c r="I41" s="762"/>
    </row>
    <row r="42" spans="2:17" ht="15" x14ac:dyDescent="0.2">
      <c r="B42" s="29"/>
      <c r="C42" s="29"/>
      <c r="D42" s="29"/>
      <c r="E42" s="29"/>
      <c r="F42" s="29"/>
      <c r="G42" s="29"/>
      <c r="H42" s="763" t="str">
        <f>IF(I40&gt;100,"YOUR BUDGET DOES NOT MATCH THE CONTRACT VALUE ",IF(I40&lt;(-100),"YOUR BUDGET DOES NOT MATCH THE CONTRACT VALUE-PLEASE REVISE"," "))</f>
        <v xml:space="preserve"> </v>
      </c>
      <c r="I42" s="763"/>
    </row>
    <row r="43" spans="2:17" s="70" customFormat="1" ht="15" x14ac:dyDescent="0.2">
      <c r="C43" s="81"/>
      <c r="D43" s="81"/>
      <c r="E43" s="81"/>
      <c r="F43" s="81"/>
      <c r="G43" s="81"/>
      <c r="H43" s="81"/>
    </row>
    <row r="44" spans="2:17" ht="18" x14ac:dyDescent="0.25">
      <c r="B44" s="68" t="s">
        <v>457</v>
      </c>
      <c r="C44" s="92"/>
      <c r="D44" s="93"/>
      <c r="E44" s="93"/>
      <c r="F44" s="94"/>
      <c r="G44" s="450">
        <f>IF('Indirect &amp; Income'!G29&lt;'Indirect &amp; Income'!F11,'Indirect &amp; Income'!G29,'Indirect &amp; Income'!F11)</f>
        <v>0</v>
      </c>
      <c r="H44" s="450">
        <f>+IF(G44&lt;'Indirect &amp; Income'!F11,0,'Indirect &amp; Income'!G29-'Indirect &amp; Income'!F11)</f>
        <v>0</v>
      </c>
      <c r="I44" s="53">
        <f>SUM(G44:H44)</f>
        <v>0</v>
      </c>
    </row>
    <row r="45" spans="2:17" s="70" customFormat="1" ht="33.75" customHeight="1" x14ac:dyDescent="0.2">
      <c r="B45" s="736" t="s">
        <v>523</v>
      </c>
      <c r="C45" s="737"/>
      <c r="D45" s="737"/>
      <c r="E45" s="737"/>
      <c r="F45" s="737"/>
      <c r="G45" s="737"/>
      <c r="H45" s="737"/>
      <c r="I45" s="737"/>
      <c r="J45" s="69"/>
      <c r="K45" s="69"/>
      <c r="L45" s="69"/>
    </row>
    <row r="46" spans="2:17" s="70" customFormat="1" ht="15" x14ac:dyDescent="0.2">
      <c r="B46" s="81"/>
      <c r="C46" s="81"/>
      <c r="D46" s="81"/>
      <c r="E46" s="81"/>
      <c r="F46" s="81"/>
      <c r="G46" s="81"/>
    </row>
    <row r="48" spans="2:17" s="83" customFormat="1" ht="15.75" x14ac:dyDescent="0.25">
      <c r="B48" s="764" t="s">
        <v>101</v>
      </c>
      <c r="C48" s="764"/>
      <c r="D48" s="765" t="s">
        <v>102</v>
      </c>
      <c r="E48" s="765"/>
      <c r="F48" s="765"/>
      <c r="G48" s="765"/>
      <c r="H48" s="765"/>
      <c r="I48" s="765"/>
      <c r="J48" s="82"/>
      <c r="K48" s="82"/>
      <c r="L48" s="82"/>
      <c r="M48" s="82"/>
      <c r="N48" s="82"/>
      <c r="O48" s="82"/>
      <c r="P48" s="82"/>
      <c r="Q48" s="82"/>
    </row>
    <row r="49" spans="2:20" s="85" customFormat="1" ht="18" x14ac:dyDescent="0.25">
      <c r="B49" s="84"/>
      <c r="C49" s="84" t="s">
        <v>103</v>
      </c>
      <c r="D49" s="84"/>
      <c r="E49" s="84"/>
      <c r="F49" s="84"/>
      <c r="G49" s="84"/>
      <c r="H49" s="84"/>
      <c r="I49" s="84"/>
      <c r="J49" s="84"/>
      <c r="K49" s="84"/>
      <c r="L49" s="84"/>
      <c r="N49" s="84"/>
      <c r="O49" s="84"/>
      <c r="P49" s="84"/>
      <c r="Q49" s="84"/>
    </row>
    <row r="50" spans="2:20" s="85" customFormat="1" ht="18" x14ac:dyDescent="0.25">
      <c r="B50" s="84"/>
      <c r="C50" s="84" t="s">
        <v>104</v>
      </c>
      <c r="D50" s="84"/>
      <c r="E50" s="84"/>
      <c r="F50" s="84"/>
      <c r="G50" s="84"/>
      <c r="H50" s="84"/>
      <c r="I50" s="84"/>
      <c r="J50" s="84"/>
      <c r="K50" s="84"/>
      <c r="L50" s="84"/>
      <c r="N50" s="84"/>
      <c r="O50" s="84"/>
      <c r="P50" s="84"/>
      <c r="Q50" s="84"/>
    </row>
    <row r="51" spans="2:20" s="85" customFormat="1" ht="18" x14ac:dyDescent="0.25">
      <c r="B51" s="84"/>
      <c r="C51" s="84" t="s">
        <v>105</v>
      </c>
      <c r="D51" s="84"/>
      <c r="E51" s="84"/>
      <c r="F51" s="84"/>
      <c r="G51" s="84"/>
      <c r="H51" s="84"/>
      <c r="I51" s="84"/>
      <c r="J51" s="84"/>
      <c r="K51" s="84"/>
      <c r="L51" s="84"/>
      <c r="N51" s="84"/>
      <c r="O51" s="84"/>
      <c r="P51" s="84"/>
      <c r="Q51" s="84"/>
    </row>
    <row r="52" spans="2:20" s="85" customFormat="1" ht="18" x14ac:dyDescent="0.25">
      <c r="B52" s="84"/>
      <c r="C52" s="84"/>
      <c r="D52" s="84"/>
      <c r="E52" s="84"/>
      <c r="F52" s="84"/>
      <c r="G52" s="84"/>
      <c r="H52" s="84"/>
      <c r="I52" s="84"/>
      <c r="J52" s="84"/>
      <c r="K52" s="84"/>
      <c r="L52" s="84"/>
      <c r="N52" s="84"/>
      <c r="O52" s="84"/>
      <c r="P52" s="84"/>
      <c r="Q52" s="84"/>
    </row>
    <row r="53" spans="2:20" s="85" customFormat="1" ht="18" x14ac:dyDescent="0.25">
      <c r="B53" s="86" t="s">
        <v>106</v>
      </c>
      <c r="C53" s="440" t="s">
        <v>107</v>
      </c>
      <c r="D53" s="440"/>
      <c r="E53" s="440"/>
      <c r="F53" s="440"/>
      <c r="G53" s="440"/>
      <c r="H53" s="440"/>
      <c r="I53" s="440"/>
      <c r="J53" s="440"/>
      <c r="K53" s="440"/>
      <c r="L53" s="440"/>
      <c r="N53" s="84"/>
      <c r="O53" s="84"/>
      <c r="P53" s="84"/>
      <c r="Q53" s="84"/>
    </row>
    <row r="54" spans="2:20" s="85" customFormat="1" ht="18" x14ac:dyDescent="0.25">
      <c r="B54" s="84"/>
      <c r="C54" s="440" t="s">
        <v>108</v>
      </c>
      <c r="D54" s="440"/>
      <c r="E54" s="440"/>
      <c r="F54" s="440"/>
      <c r="G54" s="440"/>
      <c r="H54" s="440"/>
      <c r="I54" s="440"/>
      <c r="J54" s="440"/>
      <c r="K54" s="440"/>
      <c r="L54" s="84"/>
    </row>
    <row r="55" spans="2:20" s="85" customFormat="1" ht="18" x14ac:dyDescent="0.25">
      <c r="B55" s="84"/>
      <c r="C55" s="84"/>
      <c r="D55" s="84"/>
      <c r="E55" s="84"/>
      <c r="F55" s="84"/>
      <c r="G55" s="84"/>
      <c r="H55" s="84"/>
      <c r="I55" s="84"/>
      <c r="J55" s="84"/>
      <c r="K55" s="84"/>
      <c r="L55" s="84"/>
    </row>
    <row r="56" spans="2:20" s="85" customFormat="1" ht="18" x14ac:dyDescent="0.25">
      <c r="B56" s="86" t="s">
        <v>109</v>
      </c>
      <c r="C56" s="84" t="s">
        <v>110</v>
      </c>
      <c r="D56" s="84"/>
      <c r="E56" s="84"/>
      <c r="F56" s="84"/>
      <c r="G56" s="84"/>
      <c r="H56" s="84"/>
      <c r="I56" s="84"/>
      <c r="J56" s="84"/>
      <c r="K56" s="84"/>
      <c r="L56" s="84"/>
    </row>
    <row r="57" spans="2:20" s="85" customFormat="1" ht="18" x14ac:dyDescent="0.25">
      <c r="B57" s="84"/>
      <c r="C57" s="84" t="s">
        <v>447</v>
      </c>
      <c r="D57" s="84"/>
      <c r="E57" s="84"/>
      <c r="F57" s="84"/>
      <c r="G57" s="84"/>
      <c r="H57" s="84"/>
      <c r="I57" s="84"/>
      <c r="J57" s="84"/>
      <c r="K57" s="84"/>
      <c r="L57" s="84"/>
    </row>
    <row r="58" spans="2:20" s="85" customFormat="1" ht="18" x14ac:dyDescent="0.25">
      <c r="B58" s="84"/>
      <c r="C58" s="84" t="s">
        <v>111</v>
      </c>
      <c r="D58" s="84"/>
      <c r="E58" s="84"/>
      <c r="F58" s="84"/>
      <c r="G58" s="84"/>
      <c r="H58" s="84"/>
      <c r="I58" s="84"/>
      <c r="J58" s="84"/>
      <c r="K58" s="84"/>
      <c r="L58" s="84"/>
    </row>
    <row r="59" spans="2:20" s="85" customFormat="1" ht="18" x14ac:dyDescent="0.25">
      <c r="B59" s="84"/>
      <c r="C59" s="84" t="s">
        <v>112</v>
      </c>
      <c r="D59" s="84"/>
      <c r="E59" s="84"/>
      <c r="F59" s="84"/>
      <c r="G59" s="84"/>
      <c r="H59" s="84"/>
      <c r="I59" s="84"/>
      <c r="J59" s="84"/>
      <c r="K59" s="84"/>
      <c r="L59" s="84"/>
    </row>
    <row r="60" spans="2:20" s="85" customFormat="1" ht="18" x14ac:dyDescent="0.25">
      <c r="B60" s="84"/>
      <c r="C60" s="84"/>
      <c r="D60" s="84"/>
      <c r="E60" s="84"/>
      <c r="F60" s="84"/>
      <c r="G60" s="84"/>
      <c r="H60" s="84"/>
      <c r="I60" s="84"/>
      <c r="J60" s="84"/>
      <c r="K60" s="84"/>
      <c r="L60" s="84"/>
    </row>
    <row r="61" spans="2:20" s="85" customFormat="1" ht="18" x14ac:dyDescent="0.25">
      <c r="B61" s="84">
        <v>1</v>
      </c>
      <c r="C61" s="84" t="s">
        <v>113</v>
      </c>
      <c r="D61" s="84"/>
      <c r="E61" s="84"/>
      <c r="F61" s="84"/>
      <c r="G61" s="84"/>
      <c r="H61" s="84"/>
      <c r="I61" s="84"/>
      <c r="J61" s="84"/>
      <c r="K61" s="84"/>
      <c r="L61" s="84"/>
      <c r="N61" s="86"/>
      <c r="O61" s="86"/>
      <c r="P61" s="86"/>
      <c r="Q61" s="86"/>
      <c r="R61" s="86"/>
      <c r="S61" s="84"/>
      <c r="T61" s="84"/>
    </row>
    <row r="62" spans="2:20" s="85" customFormat="1" ht="18" x14ac:dyDescent="0.25">
      <c r="B62" s="84"/>
      <c r="C62" s="84" t="s">
        <v>114</v>
      </c>
      <c r="D62" s="84"/>
      <c r="E62" s="84"/>
      <c r="F62" s="84"/>
      <c r="G62" s="84"/>
      <c r="H62" s="84"/>
      <c r="I62" s="84"/>
      <c r="J62" s="84"/>
      <c r="K62" s="84"/>
      <c r="L62" s="84"/>
      <c r="N62" s="86"/>
      <c r="O62" s="86"/>
      <c r="P62" s="86"/>
      <c r="Q62" s="86"/>
      <c r="R62" s="86"/>
      <c r="S62" s="84"/>
      <c r="T62" s="84"/>
    </row>
    <row r="63" spans="2:20" s="85" customFormat="1" ht="18" x14ac:dyDescent="0.25">
      <c r="B63" s="84"/>
      <c r="C63" s="84"/>
      <c r="D63" s="84"/>
      <c r="E63" s="84"/>
      <c r="F63" s="84"/>
      <c r="G63" s="84"/>
      <c r="H63" s="84"/>
      <c r="I63" s="84"/>
      <c r="J63" s="84"/>
      <c r="K63" s="84"/>
      <c r="L63" s="84"/>
    </row>
    <row r="64" spans="2:20" s="85" customFormat="1" ht="18" x14ac:dyDescent="0.25">
      <c r="B64" s="84">
        <v>2</v>
      </c>
      <c r="C64" s="84" t="s">
        <v>115</v>
      </c>
      <c r="D64" s="84"/>
      <c r="E64" s="84"/>
      <c r="F64" s="84"/>
      <c r="G64" s="84"/>
      <c r="H64" s="84"/>
      <c r="I64" s="84"/>
      <c r="J64" s="84"/>
      <c r="K64" s="84"/>
      <c r="L64" s="84"/>
      <c r="N64" s="87"/>
      <c r="O64" s="87"/>
      <c r="P64" s="87"/>
    </row>
    <row r="65" spans="2:16" s="85" customFormat="1" ht="18" x14ac:dyDescent="0.25">
      <c r="B65" s="84"/>
      <c r="C65" s="84" t="s">
        <v>116</v>
      </c>
      <c r="D65" s="84"/>
      <c r="E65" s="84"/>
      <c r="F65" s="84"/>
      <c r="G65" s="84"/>
      <c r="H65" s="84"/>
      <c r="I65" s="84"/>
      <c r="J65" s="84"/>
      <c r="K65" s="84"/>
      <c r="L65" s="84"/>
      <c r="N65" s="87"/>
      <c r="O65" s="87"/>
      <c r="P65" s="87"/>
    </row>
    <row r="66" spans="2:16" s="85" customFormat="1" ht="18" x14ac:dyDescent="0.25">
      <c r="B66" s="84"/>
      <c r="C66" s="84"/>
      <c r="D66" s="84"/>
      <c r="E66" s="84"/>
      <c r="F66" s="84"/>
      <c r="G66" s="84"/>
      <c r="H66" s="84"/>
      <c r="I66" s="84"/>
      <c r="J66" s="84"/>
      <c r="K66" s="84"/>
      <c r="L66" s="84"/>
    </row>
    <row r="67" spans="2:16" s="85" customFormat="1" ht="18" x14ac:dyDescent="0.25">
      <c r="B67" s="86"/>
      <c r="C67" s="84" t="s">
        <v>117</v>
      </c>
      <c r="D67" s="84"/>
      <c r="E67" s="84"/>
      <c r="F67" s="84"/>
      <c r="G67" s="84"/>
      <c r="H67" s="84"/>
      <c r="I67" s="84"/>
      <c r="J67" s="84"/>
      <c r="K67" s="84"/>
      <c r="L67" s="84"/>
    </row>
    <row r="68" spans="2:16" s="85" customFormat="1" ht="18" x14ac:dyDescent="0.25">
      <c r="B68" s="84"/>
      <c r="C68" s="84" t="s">
        <v>118</v>
      </c>
      <c r="D68" s="84" t="s">
        <v>119</v>
      </c>
      <c r="E68" s="84"/>
      <c r="F68" s="84"/>
      <c r="G68" s="84"/>
      <c r="H68" s="84"/>
      <c r="I68" s="84"/>
      <c r="J68" s="84"/>
      <c r="K68" s="84"/>
      <c r="L68" s="84"/>
    </row>
    <row r="69" spans="2:16" s="85" customFormat="1" ht="18" x14ac:dyDescent="0.25">
      <c r="B69" s="84"/>
      <c r="C69" s="84" t="s">
        <v>120</v>
      </c>
      <c r="D69" s="84" t="s">
        <v>121</v>
      </c>
      <c r="E69" s="84"/>
      <c r="F69" s="84"/>
      <c r="G69" s="84"/>
      <c r="H69" s="84"/>
      <c r="I69" s="84"/>
      <c r="J69" s="84"/>
      <c r="K69" s="84"/>
      <c r="L69" s="84"/>
    </row>
    <row r="70" spans="2:16" s="85" customFormat="1" ht="18" x14ac:dyDescent="0.25">
      <c r="B70" s="84"/>
      <c r="C70" s="84" t="s">
        <v>122</v>
      </c>
      <c r="D70" s="84" t="s">
        <v>123</v>
      </c>
      <c r="E70" s="84"/>
      <c r="F70" s="84"/>
      <c r="G70" s="84"/>
      <c r="H70" s="84"/>
      <c r="I70" s="84"/>
      <c r="J70" s="84"/>
      <c r="K70" s="84"/>
      <c r="L70" s="84"/>
    </row>
    <row r="71" spans="2:16" s="85" customFormat="1" ht="18" x14ac:dyDescent="0.25">
      <c r="B71" s="84"/>
      <c r="C71" s="84"/>
      <c r="D71" s="84"/>
      <c r="E71" s="84"/>
      <c r="F71" s="84"/>
      <c r="G71" s="84"/>
      <c r="H71" s="84"/>
      <c r="I71" s="84"/>
      <c r="J71" s="84"/>
      <c r="K71" s="84"/>
      <c r="L71" s="84"/>
    </row>
    <row r="72" spans="2:16" s="85" customFormat="1" ht="18" x14ac:dyDescent="0.25">
      <c r="B72" s="84"/>
      <c r="C72" s="84" t="s">
        <v>124</v>
      </c>
      <c r="D72" s="84"/>
      <c r="E72" s="84"/>
      <c r="F72" s="84"/>
      <c r="G72" s="84"/>
      <c r="H72" s="84"/>
      <c r="I72" s="84"/>
      <c r="J72" s="84"/>
      <c r="K72" s="84"/>
      <c r="L72" s="84"/>
    </row>
    <row r="73" spans="2:16" s="85" customFormat="1" ht="18" x14ac:dyDescent="0.25">
      <c r="B73" s="84"/>
      <c r="C73" s="84" t="s">
        <v>445</v>
      </c>
      <c r="D73" s="84"/>
      <c r="E73" s="84"/>
      <c r="F73" s="84"/>
      <c r="G73" s="84"/>
      <c r="H73" s="84"/>
      <c r="I73" s="84"/>
      <c r="J73" s="84"/>
      <c r="K73" s="84"/>
      <c r="L73" s="84"/>
    </row>
    <row r="74" spans="2:16" s="83" customFormat="1" ht="15" x14ac:dyDescent="0.2"/>
    <row r="75" spans="2:16" s="88" customFormat="1" ht="18" x14ac:dyDescent="0.25">
      <c r="C75" s="88" t="s">
        <v>125</v>
      </c>
    </row>
    <row r="76" spans="2:16" s="88" customFormat="1" ht="18" x14ac:dyDescent="0.25">
      <c r="C76" s="88" t="s">
        <v>126</v>
      </c>
    </row>
    <row r="77" spans="2:16" s="88" customFormat="1" ht="18" x14ac:dyDescent="0.25">
      <c r="C77" s="88" t="s">
        <v>127</v>
      </c>
    </row>
    <row r="78" spans="2:16" s="88" customFormat="1" ht="18" x14ac:dyDescent="0.25">
      <c r="C78" s="88" t="s">
        <v>128</v>
      </c>
    </row>
    <row r="79" spans="2:16" s="88" customFormat="1" ht="18" x14ac:dyDescent="0.25"/>
    <row r="80" spans="2:16" s="88" customFormat="1" ht="18" x14ac:dyDescent="0.25">
      <c r="C80" s="88" t="s">
        <v>129</v>
      </c>
    </row>
    <row r="81" spans="2:20" s="88" customFormat="1" ht="18" x14ac:dyDescent="0.25">
      <c r="C81" s="88" t="s">
        <v>130</v>
      </c>
    </row>
    <row r="82" spans="2:20" s="88" customFormat="1" ht="18" x14ac:dyDescent="0.25">
      <c r="C82" s="88" t="s">
        <v>131</v>
      </c>
    </row>
    <row r="83" spans="2:20" s="88" customFormat="1" ht="18" x14ac:dyDescent="0.25"/>
    <row r="84" spans="2:20" s="88" customFormat="1" ht="18" x14ac:dyDescent="0.25">
      <c r="C84" s="88" t="s">
        <v>132</v>
      </c>
      <c r="D84" s="9"/>
      <c r="E84" s="9"/>
      <c r="F84" s="9"/>
      <c r="G84" s="9"/>
      <c r="H84" s="9"/>
      <c r="I84" s="9"/>
      <c r="J84" s="9"/>
      <c r="K84" s="9"/>
      <c r="L84" s="9"/>
      <c r="N84" s="9"/>
      <c r="O84" s="9"/>
      <c r="P84" s="9"/>
      <c r="Q84" s="9"/>
    </row>
    <row r="85" spans="2:20" s="88" customFormat="1" ht="18" x14ac:dyDescent="0.25">
      <c r="C85" s="9"/>
      <c r="D85" s="9"/>
      <c r="E85" s="9"/>
      <c r="F85" s="9"/>
      <c r="G85" s="9"/>
      <c r="H85" s="9"/>
      <c r="I85" s="9"/>
      <c r="J85" s="9"/>
      <c r="K85" s="9"/>
      <c r="L85" s="9"/>
      <c r="N85" s="9"/>
      <c r="O85" s="9"/>
      <c r="P85" s="9"/>
      <c r="Q85" s="9"/>
    </row>
    <row r="86" spans="2:20" s="88" customFormat="1" ht="18" x14ac:dyDescent="0.25">
      <c r="B86" s="88">
        <v>3</v>
      </c>
      <c r="C86" s="88" t="s">
        <v>133</v>
      </c>
    </row>
    <row r="87" spans="2:20" s="88" customFormat="1" ht="18" x14ac:dyDescent="0.25">
      <c r="C87" s="89" t="s">
        <v>134</v>
      </c>
      <c r="D87" s="89"/>
      <c r="E87" s="89"/>
      <c r="F87" s="89"/>
      <c r="G87" s="89"/>
      <c r="H87" s="89"/>
    </row>
    <row r="88" spans="2:20" ht="15" x14ac:dyDescent="0.2">
      <c r="B88" s="449"/>
      <c r="C88" s="449"/>
      <c r="D88" s="449"/>
      <c r="E88" s="449"/>
      <c r="F88" s="449"/>
      <c r="G88" s="449"/>
      <c r="H88" s="449"/>
      <c r="I88" s="449"/>
      <c r="J88" s="449"/>
      <c r="K88" s="449"/>
      <c r="L88" s="449"/>
    </row>
    <row r="89" spans="2:20" s="85" customFormat="1" ht="18.75" customHeight="1" x14ac:dyDescent="0.25">
      <c r="B89" s="84"/>
      <c r="C89" s="86" t="s">
        <v>135</v>
      </c>
      <c r="D89" s="84"/>
      <c r="E89" s="84"/>
      <c r="F89" s="84"/>
      <c r="G89" s="84"/>
      <c r="H89" s="84"/>
      <c r="I89" s="84"/>
      <c r="J89" s="84"/>
      <c r="K89" s="84"/>
      <c r="L89" s="84"/>
      <c r="N89" s="84"/>
      <c r="O89" s="84"/>
      <c r="P89" s="84"/>
      <c r="Q89" s="84"/>
      <c r="R89" s="84"/>
      <c r="S89" s="84"/>
      <c r="T89" s="84"/>
    </row>
    <row r="90" spans="2:20" s="85" customFormat="1" ht="18" x14ac:dyDescent="0.25">
      <c r="B90" s="84"/>
      <c r="C90" s="86" t="s">
        <v>446</v>
      </c>
      <c r="D90" s="84"/>
      <c r="E90" s="84"/>
      <c r="F90" s="84"/>
      <c r="G90" s="84"/>
      <c r="H90" s="84"/>
      <c r="I90" s="84"/>
      <c r="J90" s="84"/>
      <c r="K90" s="84"/>
      <c r="L90" s="84"/>
      <c r="N90" s="84"/>
      <c r="O90" s="84"/>
      <c r="P90" s="84"/>
      <c r="Q90" s="84"/>
      <c r="R90" s="84"/>
      <c r="S90" s="84"/>
      <c r="T90" s="84"/>
    </row>
    <row r="91" spans="2:20" ht="15" x14ac:dyDescent="0.2">
      <c r="C91" s="449"/>
      <c r="D91" s="449"/>
      <c r="E91" s="449"/>
      <c r="F91" s="449"/>
      <c r="G91" s="449"/>
      <c r="H91" s="449"/>
      <c r="I91" s="449"/>
      <c r="J91" s="449"/>
      <c r="K91" s="449"/>
      <c r="L91" s="449"/>
    </row>
  </sheetData>
  <sheetProtection selectLockedCells="1"/>
  <mergeCells count="32">
    <mergeCell ref="B32:I32"/>
    <mergeCell ref="B34:C34"/>
    <mergeCell ref="D34:F34"/>
    <mergeCell ref="D35:F35"/>
    <mergeCell ref="G36:I36"/>
    <mergeCell ref="C40:F40"/>
    <mergeCell ref="G40:H40"/>
    <mergeCell ref="H41:I41"/>
    <mergeCell ref="H42:I42"/>
    <mergeCell ref="B48:C48"/>
    <mergeCell ref="D48:I48"/>
    <mergeCell ref="C22:F22"/>
    <mergeCell ref="D23:F23"/>
    <mergeCell ref="C24:F24"/>
    <mergeCell ref="C26:E26"/>
    <mergeCell ref="C29:E29"/>
    <mergeCell ref="G9:H9"/>
    <mergeCell ref="B45:I45"/>
    <mergeCell ref="B38:H39"/>
    <mergeCell ref="C4:G4"/>
    <mergeCell ref="C5:G5"/>
    <mergeCell ref="C6:D6"/>
    <mergeCell ref="F6:G6"/>
    <mergeCell ref="B7:H7"/>
    <mergeCell ref="C28:E28"/>
    <mergeCell ref="C11:E11"/>
    <mergeCell ref="C13:E13"/>
    <mergeCell ref="C14:E14"/>
    <mergeCell ref="C18:E18"/>
    <mergeCell ref="C19:F19"/>
    <mergeCell ref="C20:F20"/>
    <mergeCell ref="C21:F21"/>
  </mergeCells>
  <conditionalFormatting sqref="H42 B38">
    <cfRule type="expression" dxfId="0" priority="1" stopIfTrue="1">
      <formula>$I$40&lt;&gt;0</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8"/>
  <sheetViews>
    <sheetView topLeftCell="B1" workbookViewId="0">
      <selection activeCell="D1" sqref="D1"/>
    </sheetView>
  </sheetViews>
  <sheetFormatPr defaultColWidth="9.140625" defaultRowHeight="12.75" x14ac:dyDescent="0.2"/>
  <cols>
    <col min="1" max="1" width="4.42578125" style="9" customWidth="1"/>
    <col min="2" max="2" width="15.7109375" style="9" customWidth="1"/>
    <col min="3" max="3" width="22.140625" style="9" customWidth="1"/>
    <col min="4" max="4" width="7.42578125" style="103" customWidth="1"/>
    <col min="5" max="5" width="8.7109375" style="103" customWidth="1"/>
    <col min="6" max="6" width="10.140625" style="99" customWidth="1"/>
    <col min="7" max="7" width="7.85546875" style="99" customWidth="1"/>
    <col min="8" max="8" width="17.5703125" style="9" hidden="1" customWidth="1"/>
    <col min="9" max="9" width="19" style="99" customWidth="1"/>
    <col min="10" max="10" width="12.85546875" style="9" hidden="1" customWidth="1"/>
    <col min="11" max="11" width="15.42578125" style="99" customWidth="1"/>
    <col min="12" max="12" width="12.140625" style="99" customWidth="1"/>
    <col min="13" max="13" width="17.140625" style="99" customWidth="1"/>
    <col min="14" max="15" width="13.7109375" style="9" hidden="1" customWidth="1"/>
    <col min="16" max="17" width="13.7109375" style="99" customWidth="1"/>
    <col min="18" max="18" width="19.7109375" style="99" bestFit="1" customWidth="1"/>
    <col min="19" max="19" width="17.140625" style="105" customWidth="1"/>
    <col min="20" max="20" width="3.5703125" style="102" customWidth="1"/>
    <col min="21" max="21" width="13.85546875" style="9" customWidth="1"/>
    <col min="22" max="22" width="8.7109375" style="9" bestFit="1" customWidth="1"/>
    <col min="23" max="16384" width="9.140625" style="9"/>
  </cols>
  <sheetData>
    <row r="1" spans="1:22" ht="18.75" thickBot="1" x14ac:dyDescent="0.3">
      <c r="A1" s="95" t="s">
        <v>136</v>
      </c>
      <c r="C1" s="96"/>
      <c r="D1" s="97"/>
      <c r="E1" s="97"/>
      <c r="F1" s="98"/>
      <c r="G1" s="98"/>
      <c r="H1" s="96"/>
      <c r="I1" s="107" t="s">
        <v>75</v>
      </c>
      <c r="K1" s="108" t="s">
        <v>76</v>
      </c>
      <c r="L1" s="98"/>
      <c r="R1" s="100" t="s">
        <v>70</v>
      </c>
      <c r="S1" s="101">
        <f>+'Cover Page'!$D$1</f>
        <v>0</v>
      </c>
    </row>
    <row r="2" spans="1:22" x14ac:dyDescent="0.2">
      <c r="K2" s="104"/>
    </row>
    <row r="3" spans="1:22" ht="15" x14ac:dyDescent="0.2">
      <c r="B3" s="444" t="s">
        <v>137</v>
      </c>
      <c r="K3" s="104"/>
    </row>
    <row r="4" spans="1:22" ht="13.5" thickBot="1" x14ac:dyDescent="0.25">
      <c r="K4" s="104"/>
    </row>
    <row r="5" spans="1:22" ht="16.5" thickBot="1" x14ac:dyDescent="0.3">
      <c r="A5" s="9">
        <v>1</v>
      </c>
      <c r="B5" s="106" t="s">
        <v>138</v>
      </c>
      <c r="M5" s="109" t="s">
        <v>139</v>
      </c>
      <c r="N5" s="110"/>
      <c r="O5" s="110"/>
      <c r="P5" s="111">
        <f>+V19</f>
        <v>7.6499999999999999E-2</v>
      </c>
      <c r="Q5" s="614"/>
      <c r="R5" s="109" t="s">
        <v>525</v>
      </c>
      <c r="S5" s="616">
        <f>+V31</f>
        <v>0</v>
      </c>
    </row>
    <row r="6" spans="1:22" x14ac:dyDescent="0.2">
      <c r="I6" s="112"/>
      <c r="Q6" s="615"/>
    </row>
    <row r="7" spans="1:22" ht="13.5" thickBot="1" x14ac:dyDescent="0.25">
      <c r="B7" s="775" t="str">
        <f>CONCATENATE(B5," ",'Budget Summary'!$C$4," ", 'Budget Summary'!$C$5)</f>
        <v>Staffing 0 0</v>
      </c>
      <c r="C7" s="776"/>
      <c r="D7" s="776"/>
      <c r="E7" s="776"/>
      <c r="F7" s="776"/>
      <c r="G7" s="776"/>
      <c r="H7" s="776"/>
      <c r="I7" s="776"/>
      <c r="J7" s="776"/>
      <c r="K7" s="776"/>
      <c r="L7" s="776"/>
      <c r="M7" s="776"/>
      <c r="N7" s="776"/>
      <c r="O7" s="776"/>
      <c r="P7" s="776"/>
      <c r="Q7" s="776"/>
      <c r="R7" s="776"/>
      <c r="S7" s="777"/>
    </row>
    <row r="8" spans="1:22" ht="38.25" x14ac:dyDescent="0.2">
      <c r="B8" s="113" t="s">
        <v>140</v>
      </c>
      <c r="C8" s="114" t="s">
        <v>141</v>
      </c>
      <c r="D8" s="114" t="s">
        <v>142</v>
      </c>
      <c r="E8" s="114" t="s">
        <v>143</v>
      </c>
      <c r="F8" s="114" t="s">
        <v>144</v>
      </c>
      <c r="G8" s="114" t="s">
        <v>145</v>
      </c>
      <c r="H8" s="115" t="s">
        <v>146</v>
      </c>
      <c r="I8" s="114" t="s">
        <v>147</v>
      </c>
      <c r="J8" s="115" t="s">
        <v>148</v>
      </c>
      <c r="K8" s="114" t="s">
        <v>149</v>
      </c>
      <c r="L8" s="114" t="s">
        <v>150</v>
      </c>
      <c r="M8" s="114" t="s">
        <v>151</v>
      </c>
      <c r="N8" s="114" t="s">
        <v>152</v>
      </c>
      <c r="O8" s="114" t="s">
        <v>153</v>
      </c>
      <c r="P8" s="114" t="s">
        <v>154</v>
      </c>
      <c r="Q8" s="114" t="s">
        <v>155</v>
      </c>
      <c r="R8" s="114" t="s">
        <v>156</v>
      </c>
      <c r="S8" s="116" t="s">
        <v>157</v>
      </c>
      <c r="U8" s="774" t="s">
        <v>159</v>
      </c>
      <c r="V8" s="774"/>
    </row>
    <row r="9" spans="1:22" ht="14.25" x14ac:dyDescent="0.2">
      <c r="A9" s="9">
        <v>1</v>
      </c>
      <c r="B9" s="117"/>
      <c r="C9" s="118"/>
      <c r="D9" s="119"/>
      <c r="E9" s="120"/>
      <c r="F9" s="121">
        <f>+D9/2080*E9</f>
        <v>0</v>
      </c>
      <c r="G9" s="122"/>
      <c r="H9" s="123">
        <f>2080*G9</f>
        <v>0</v>
      </c>
      <c r="I9" s="124">
        <f>+H9*F9</f>
        <v>0</v>
      </c>
      <c r="J9" s="125">
        <f>H9*$P$5+$S$5</f>
        <v>0</v>
      </c>
      <c r="K9" s="124">
        <f>J9*F9</f>
        <v>0</v>
      </c>
      <c r="L9" s="610"/>
      <c r="M9" s="126"/>
      <c r="N9" s="127">
        <f>F9*M9</f>
        <v>0</v>
      </c>
      <c r="O9" s="128">
        <f>+F9-N9</f>
        <v>0</v>
      </c>
      <c r="P9" s="129">
        <f>I9*M9</f>
        <v>0</v>
      </c>
      <c r="Q9" s="129">
        <f>K9*M9</f>
        <v>0</v>
      </c>
      <c r="R9" s="130">
        <f>+I9-P9</f>
        <v>0</v>
      </c>
      <c r="S9" s="131">
        <f>+K9-Q9</f>
        <v>0</v>
      </c>
      <c r="T9" s="9" t="s">
        <v>160</v>
      </c>
      <c r="U9" s="9" t="s">
        <v>148</v>
      </c>
    </row>
    <row r="10" spans="1:22" ht="24" customHeight="1" x14ac:dyDescent="0.2">
      <c r="A10" s="778"/>
      <c r="B10" s="779" t="s">
        <v>158</v>
      </c>
      <c r="C10" s="780"/>
      <c r="D10" s="780"/>
      <c r="E10" s="780"/>
      <c r="F10" s="780"/>
      <c r="G10" s="780"/>
      <c r="H10" s="780"/>
      <c r="I10" s="780"/>
      <c r="J10" s="780"/>
      <c r="K10" s="780"/>
      <c r="L10" s="780"/>
      <c r="M10" s="780"/>
      <c r="N10" s="780"/>
      <c r="O10" s="780"/>
      <c r="P10" s="780"/>
      <c r="Q10" s="780"/>
      <c r="R10" s="780"/>
      <c r="S10" s="781"/>
      <c r="U10" s="133" t="s">
        <v>162</v>
      </c>
      <c r="V10" s="133" t="s">
        <v>163</v>
      </c>
    </row>
    <row r="11" spans="1:22" ht="27.75" customHeight="1" thickBot="1" x14ac:dyDescent="0.25">
      <c r="A11" s="778"/>
      <c r="B11" s="782"/>
      <c r="C11" s="783"/>
      <c r="D11" s="783"/>
      <c r="E11" s="783"/>
      <c r="F11" s="783"/>
      <c r="G11" s="783"/>
      <c r="H11" s="783"/>
      <c r="I11" s="783"/>
      <c r="J11" s="783"/>
      <c r="K11" s="783"/>
      <c r="L11" s="783"/>
      <c r="M11" s="783"/>
      <c r="N11" s="783"/>
      <c r="O11" s="783"/>
      <c r="P11" s="783"/>
      <c r="Q11" s="783"/>
      <c r="R11" s="783"/>
      <c r="S11" s="784"/>
      <c r="U11" s="134" t="s">
        <v>526</v>
      </c>
      <c r="V11" s="135">
        <v>6.2E-2</v>
      </c>
    </row>
    <row r="12" spans="1:22" ht="14.25" x14ac:dyDescent="0.2">
      <c r="A12" s="9">
        <v>2</v>
      </c>
      <c r="B12" s="117"/>
      <c r="C12" s="118"/>
      <c r="D12" s="119"/>
      <c r="E12" s="120"/>
      <c r="F12" s="121">
        <f>+D12/2080*E12</f>
        <v>0</v>
      </c>
      <c r="G12" s="122"/>
      <c r="H12" s="123">
        <f>2080*G12</f>
        <v>0</v>
      </c>
      <c r="I12" s="124">
        <f>+H12*F12</f>
        <v>0</v>
      </c>
      <c r="J12" s="125">
        <f>H12*$P$5+$S$5</f>
        <v>0</v>
      </c>
      <c r="K12" s="124">
        <f>J12*F12</f>
        <v>0</v>
      </c>
      <c r="L12" s="610"/>
      <c r="M12" s="126"/>
      <c r="N12" s="127">
        <f>F12*M12</f>
        <v>0</v>
      </c>
      <c r="O12" s="128">
        <f>+F12-N12</f>
        <v>0</v>
      </c>
      <c r="P12" s="129">
        <f>I12*M12</f>
        <v>0</v>
      </c>
      <c r="Q12" s="129">
        <f>K12*M12</f>
        <v>0</v>
      </c>
      <c r="R12" s="130">
        <f>+I12-P12</f>
        <v>0</v>
      </c>
      <c r="S12" s="131">
        <f>+K12-Q12</f>
        <v>0</v>
      </c>
      <c r="T12" s="9"/>
      <c r="U12" s="134" t="s">
        <v>527</v>
      </c>
      <c r="V12" s="135">
        <v>1.4500000000000001E-2</v>
      </c>
    </row>
    <row r="13" spans="1:22" ht="24" customHeight="1" x14ac:dyDescent="0.2">
      <c r="A13" s="132"/>
      <c r="B13" s="779" t="s">
        <v>161</v>
      </c>
      <c r="C13" s="780"/>
      <c r="D13" s="780"/>
      <c r="E13" s="780"/>
      <c r="F13" s="780"/>
      <c r="G13" s="780"/>
      <c r="H13" s="780"/>
      <c r="I13" s="780"/>
      <c r="J13" s="780"/>
      <c r="K13" s="780"/>
      <c r="L13" s="780"/>
      <c r="M13" s="780"/>
      <c r="N13" s="780"/>
      <c r="O13" s="780"/>
      <c r="P13" s="780"/>
      <c r="Q13" s="780"/>
      <c r="R13" s="780"/>
      <c r="S13" s="781"/>
      <c r="U13" s="134"/>
      <c r="V13" s="135"/>
    </row>
    <row r="14" spans="1:22" ht="24" customHeight="1" thickBot="1" x14ac:dyDescent="0.25">
      <c r="A14" s="132"/>
      <c r="B14" s="782"/>
      <c r="C14" s="783"/>
      <c r="D14" s="783"/>
      <c r="E14" s="783"/>
      <c r="F14" s="783"/>
      <c r="G14" s="783"/>
      <c r="H14" s="783"/>
      <c r="I14" s="783"/>
      <c r="J14" s="783"/>
      <c r="K14" s="783"/>
      <c r="L14" s="783"/>
      <c r="M14" s="783"/>
      <c r="N14" s="783"/>
      <c r="O14" s="783"/>
      <c r="P14" s="783"/>
      <c r="Q14" s="783"/>
      <c r="R14" s="783"/>
      <c r="S14" s="784"/>
      <c r="U14" s="134"/>
      <c r="V14" s="135"/>
    </row>
    <row r="15" spans="1:22" ht="14.25" x14ac:dyDescent="0.2">
      <c r="A15" s="9">
        <v>3</v>
      </c>
      <c r="B15" s="117"/>
      <c r="C15" s="118"/>
      <c r="D15" s="119"/>
      <c r="E15" s="120"/>
      <c r="F15" s="121">
        <f>+D15/2080*E15</f>
        <v>0</v>
      </c>
      <c r="G15" s="122"/>
      <c r="H15" s="123">
        <f>2080*G15</f>
        <v>0</v>
      </c>
      <c r="I15" s="124">
        <f>+H15*F15</f>
        <v>0</v>
      </c>
      <c r="J15" s="125">
        <f>H15*$P$5+$S$5</f>
        <v>0</v>
      </c>
      <c r="K15" s="124">
        <f>J15*F15</f>
        <v>0</v>
      </c>
      <c r="L15" s="610"/>
      <c r="M15" s="126"/>
      <c r="N15" s="127">
        <f>F15*M15</f>
        <v>0</v>
      </c>
      <c r="O15" s="128">
        <f>+F15-N15</f>
        <v>0</v>
      </c>
      <c r="P15" s="129">
        <f>I15*M15</f>
        <v>0</v>
      </c>
      <c r="Q15" s="129">
        <f>K15*M15</f>
        <v>0</v>
      </c>
      <c r="R15" s="130">
        <f>+I15-P15</f>
        <v>0</v>
      </c>
      <c r="S15" s="131">
        <f>+K15-Q15</f>
        <v>0</v>
      </c>
      <c r="T15" s="9"/>
      <c r="U15" s="134"/>
      <c r="V15" s="135"/>
    </row>
    <row r="16" spans="1:22" ht="24" customHeight="1" x14ac:dyDescent="0.2">
      <c r="A16" s="132"/>
      <c r="B16" s="779" t="s">
        <v>161</v>
      </c>
      <c r="C16" s="780"/>
      <c r="D16" s="780"/>
      <c r="E16" s="780"/>
      <c r="F16" s="780"/>
      <c r="G16" s="780"/>
      <c r="H16" s="780"/>
      <c r="I16" s="780"/>
      <c r="J16" s="780"/>
      <c r="K16" s="780"/>
      <c r="L16" s="780"/>
      <c r="M16" s="780"/>
      <c r="N16" s="780"/>
      <c r="O16" s="780"/>
      <c r="P16" s="780"/>
      <c r="Q16" s="780"/>
      <c r="R16" s="780"/>
      <c r="S16" s="781"/>
      <c r="U16" s="134"/>
      <c r="V16" s="135"/>
    </row>
    <row r="17" spans="1:22" ht="24" customHeight="1" thickBot="1" x14ac:dyDescent="0.25">
      <c r="A17" s="132"/>
      <c r="B17" s="782"/>
      <c r="C17" s="783"/>
      <c r="D17" s="783"/>
      <c r="E17" s="783"/>
      <c r="F17" s="783"/>
      <c r="G17" s="783"/>
      <c r="H17" s="783"/>
      <c r="I17" s="783"/>
      <c r="J17" s="783"/>
      <c r="K17" s="783"/>
      <c r="L17" s="783"/>
      <c r="M17" s="783"/>
      <c r="N17" s="783"/>
      <c r="O17" s="783"/>
      <c r="P17" s="783"/>
      <c r="Q17" s="783"/>
      <c r="R17" s="783"/>
      <c r="S17" s="784"/>
      <c r="U17" s="134"/>
      <c r="V17" s="135"/>
    </row>
    <row r="18" spans="1:22" ht="14.25" x14ac:dyDescent="0.2">
      <c r="A18" s="9">
        <v>4</v>
      </c>
      <c r="B18" s="117"/>
      <c r="C18" s="118"/>
      <c r="D18" s="119"/>
      <c r="E18" s="120"/>
      <c r="F18" s="121">
        <f>+D18/2080*E18</f>
        <v>0</v>
      </c>
      <c r="G18" s="122"/>
      <c r="H18" s="123">
        <f>2080*G18</f>
        <v>0</v>
      </c>
      <c r="I18" s="124">
        <f>+H18*F18</f>
        <v>0</v>
      </c>
      <c r="J18" s="125">
        <f>H18*$P$5+$S$5</f>
        <v>0</v>
      </c>
      <c r="K18" s="124">
        <f>J18*F18</f>
        <v>0</v>
      </c>
      <c r="L18" s="610"/>
      <c r="M18" s="126"/>
      <c r="N18" s="127">
        <f>F18*M18</f>
        <v>0</v>
      </c>
      <c r="O18" s="128">
        <f>+F18-N18</f>
        <v>0</v>
      </c>
      <c r="P18" s="129">
        <f>I18*M18</f>
        <v>0</v>
      </c>
      <c r="Q18" s="129">
        <f>K18*M18</f>
        <v>0</v>
      </c>
      <c r="R18" s="130">
        <f>+I18-P18</f>
        <v>0</v>
      </c>
      <c r="S18" s="131">
        <f>+K18-Q18</f>
        <v>0</v>
      </c>
      <c r="T18" s="9"/>
      <c r="U18" s="134"/>
      <c r="V18" s="135"/>
    </row>
    <row r="19" spans="1:22" ht="24" customHeight="1" x14ac:dyDescent="0.2">
      <c r="B19" s="779" t="s">
        <v>161</v>
      </c>
      <c r="C19" s="780"/>
      <c r="D19" s="780"/>
      <c r="E19" s="780"/>
      <c r="F19" s="780"/>
      <c r="G19" s="780"/>
      <c r="H19" s="780"/>
      <c r="I19" s="780"/>
      <c r="J19" s="780"/>
      <c r="K19" s="780"/>
      <c r="L19" s="780"/>
      <c r="M19" s="780"/>
      <c r="N19" s="780"/>
      <c r="O19" s="780"/>
      <c r="P19" s="780"/>
      <c r="Q19" s="780"/>
      <c r="R19" s="780"/>
      <c r="S19" s="781"/>
      <c r="U19" s="136" t="s">
        <v>164</v>
      </c>
      <c r="V19" s="137">
        <f>SUM(V11:V18)</f>
        <v>7.6499999999999999E-2</v>
      </c>
    </row>
    <row r="20" spans="1:22" ht="24" customHeight="1" thickBot="1" x14ac:dyDescent="0.25">
      <c r="B20" s="782"/>
      <c r="C20" s="783"/>
      <c r="D20" s="783"/>
      <c r="E20" s="783"/>
      <c r="F20" s="783"/>
      <c r="G20" s="783"/>
      <c r="H20" s="783"/>
      <c r="I20" s="783"/>
      <c r="J20" s="783"/>
      <c r="K20" s="783"/>
      <c r="L20" s="783"/>
      <c r="M20" s="783"/>
      <c r="N20" s="783"/>
      <c r="O20" s="783"/>
      <c r="P20" s="783"/>
      <c r="Q20" s="783"/>
      <c r="R20" s="783"/>
      <c r="S20" s="784"/>
    </row>
    <row r="21" spans="1:22" ht="14.25" x14ac:dyDescent="0.2">
      <c r="A21" s="9">
        <v>5</v>
      </c>
      <c r="B21" s="117"/>
      <c r="C21" s="118"/>
      <c r="D21" s="119"/>
      <c r="E21" s="120"/>
      <c r="F21" s="121">
        <f>+D21/2080*E21</f>
        <v>0</v>
      </c>
      <c r="G21" s="122"/>
      <c r="H21" s="123">
        <f>2080*G21</f>
        <v>0</v>
      </c>
      <c r="I21" s="124">
        <f>+H21*F21</f>
        <v>0</v>
      </c>
      <c r="J21" s="125">
        <f>H21*$P$5+$S$5</f>
        <v>0</v>
      </c>
      <c r="K21" s="124">
        <f>J21*F21</f>
        <v>0</v>
      </c>
      <c r="L21" s="610"/>
      <c r="M21" s="126"/>
      <c r="N21" s="127">
        <f>F21*M21</f>
        <v>0</v>
      </c>
      <c r="O21" s="128">
        <f>+F21-N21</f>
        <v>0</v>
      </c>
      <c r="P21" s="129">
        <f>I21*M21</f>
        <v>0</v>
      </c>
      <c r="Q21" s="129">
        <f>K21*M21</f>
        <v>0</v>
      </c>
      <c r="R21" s="130">
        <f>+I21-P21</f>
        <v>0</v>
      </c>
      <c r="S21" s="131">
        <f>+K21-Q21</f>
        <v>0</v>
      </c>
      <c r="T21" s="9"/>
      <c r="U21" s="9" t="s">
        <v>148</v>
      </c>
    </row>
    <row r="22" spans="1:22" ht="24" customHeight="1" x14ac:dyDescent="0.2">
      <c r="B22" s="779" t="s">
        <v>161</v>
      </c>
      <c r="C22" s="780"/>
      <c r="D22" s="780"/>
      <c r="E22" s="780"/>
      <c r="F22" s="780"/>
      <c r="G22" s="780"/>
      <c r="H22" s="780"/>
      <c r="I22" s="780"/>
      <c r="J22" s="780"/>
      <c r="K22" s="780"/>
      <c r="L22" s="780"/>
      <c r="M22" s="780"/>
      <c r="N22" s="780"/>
      <c r="O22" s="780"/>
      <c r="P22" s="780"/>
      <c r="Q22" s="780"/>
      <c r="R22" s="780"/>
      <c r="S22" s="781"/>
      <c r="U22" s="133" t="s">
        <v>162</v>
      </c>
      <c r="V22" s="133" t="s">
        <v>295</v>
      </c>
    </row>
    <row r="23" spans="1:22" ht="24" customHeight="1" thickBot="1" x14ac:dyDescent="0.25">
      <c r="B23" s="782"/>
      <c r="C23" s="783"/>
      <c r="D23" s="783"/>
      <c r="E23" s="783"/>
      <c r="F23" s="783"/>
      <c r="G23" s="783"/>
      <c r="H23" s="783"/>
      <c r="I23" s="783"/>
      <c r="J23" s="783"/>
      <c r="K23" s="783"/>
      <c r="L23" s="783"/>
      <c r="M23" s="783"/>
      <c r="N23" s="783"/>
      <c r="O23" s="783"/>
      <c r="P23" s="783"/>
      <c r="Q23" s="783"/>
      <c r="R23" s="783"/>
      <c r="S23" s="784"/>
      <c r="U23" s="134"/>
      <c r="V23" s="612"/>
    </row>
    <row r="24" spans="1:22" ht="14.25" x14ac:dyDescent="0.2">
      <c r="A24" s="9">
        <v>6</v>
      </c>
      <c r="B24" s="117"/>
      <c r="C24" s="118"/>
      <c r="D24" s="119"/>
      <c r="E24" s="120"/>
      <c r="F24" s="121">
        <f>+D24/2080*E24</f>
        <v>0</v>
      </c>
      <c r="G24" s="122"/>
      <c r="H24" s="123">
        <f>2080*G24</f>
        <v>0</v>
      </c>
      <c r="I24" s="124">
        <f>+H24*F24</f>
        <v>0</v>
      </c>
      <c r="J24" s="125">
        <f>H24*$P$5+$S$5</f>
        <v>0</v>
      </c>
      <c r="K24" s="124">
        <f>J24*F24</f>
        <v>0</v>
      </c>
      <c r="L24" s="610"/>
      <c r="M24" s="126"/>
      <c r="N24" s="127">
        <f>F24*M24</f>
        <v>0</v>
      </c>
      <c r="O24" s="128">
        <f>+F24-N24</f>
        <v>0</v>
      </c>
      <c r="P24" s="129">
        <f>I24*M24</f>
        <v>0</v>
      </c>
      <c r="Q24" s="129">
        <f>K24*M24</f>
        <v>0</v>
      </c>
      <c r="R24" s="130">
        <f>+I24-P24</f>
        <v>0</v>
      </c>
      <c r="S24" s="131">
        <f>+K24-Q24</f>
        <v>0</v>
      </c>
      <c r="T24" s="9"/>
      <c r="U24" s="134"/>
      <c r="V24" s="612"/>
    </row>
    <row r="25" spans="1:22" ht="24" customHeight="1" x14ac:dyDescent="0.2">
      <c r="B25" s="779" t="s">
        <v>161</v>
      </c>
      <c r="C25" s="780"/>
      <c r="D25" s="780"/>
      <c r="E25" s="780"/>
      <c r="F25" s="780"/>
      <c r="G25" s="780"/>
      <c r="H25" s="780"/>
      <c r="I25" s="780"/>
      <c r="J25" s="780"/>
      <c r="K25" s="780"/>
      <c r="L25" s="780"/>
      <c r="M25" s="780"/>
      <c r="N25" s="780"/>
      <c r="O25" s="780"/>
      <c r="P25" s="780"/>
      <c r="Q25" s="780"/>
      <c r="R25" s="780"/>
      <c r="S25" s="781"/>
      <c r="U25" s="134"/>
      <c r="V25" s="612"/>
    </row>
    <row r="26" spans="1:22" ht="24" customHeight="1" thickBot="1" x14ac:dyDescent="0.25">
      <c r="B26" s="782"/>
      <c r="C26" s="783"/>
      <c r="D26" s="783"/>
      <c r="E26" s="783"/>
      <c r="F26" s="783"/>
      <c r="G26" s="783"/>
      <c r="H26" s="783"/>
      <c r="I26" s="783"/>
      <c r="J26" s="783"/>
      <c r="K26" s="783"/>
      <c r="L26" s="783"/>
      <c r="M26" s="783"/>
      <c r="N26" s="783"/>
      <c r="O26" s="783"/>
      <c r="P26" s="783"/>
      <c r="Q26" s="783"/>
      <c r="R26" s="783"/>
      <c r="S26" s="784"/>
      <c r="U26" s="134"/>
      <c r="V26" s="612"/>
    </row>
    <row r="27" spans="1:22" ht="14.25" x14ac:dyDescent="0.2">
      <c r="A27" s="9">
        <v>7</v>
      </c>
      <c r="B27" s="117"/>
      <c r="C27" s="118"/>
      <c r="D27" s="119"/>
      <c r="E27" s="120"/>
      <c r="F27" s="121">
        <f>+D27/2080*E27</f>
        <v>0</v>
      </c>
      <c r="G27" s="122"/>
      <c r="H27" s="123">
        <f>2080*G27</f>
        <v>0</v>
      </c>
      <c r="I27" s="124">
        <f>+H27*F27</f>
        <v>0</v>
      </c>
      <c r="J27" s="125">
        <f>H27*$P$5+$S$5</f>
        <v>0</v>
      </c>
      <c r="K27" s="124">
        <f>J27*F27</f>
        <v>0</v>
      </c>
      <c r="L27" s="610"/>
      <c r="M27" s="126"/>
      <c r="N27" s="127">
        <f>F27*M27</f>
        <v>0</v>
      </c>
      <c r="O27" s="128">
        <f>+F27-N27</f>
        <v>0</v>
      </c>
      <c r="P27" s="129">
        <f>I27*M27</f>
        <v>0</v>
      </c>
      <c r="Q27" s="129">
        <f>K27*M27</f>
        <v>0</v>
      </c>
      <c r="R27" s="130">
        <f>+I27-P27</f>
        <v>0</v>
      </c>
      <c r="S27" s="131">
        <f>+K27-Q27</f>
        <v>0</v>
      </c>
      <c r="T27" s="9"/>
      <c r="U27" s="134"/>
      <c r="V27" s="612"/>
    </row>
    <row r="28" spans="1:22" ht="24" customHeight="1" x14ac:dyDescent="0.2">
      <c r="B28" s="779" t="s">
        <v>161</v>
      </c>
      <c r="C28" s="780"/>
      <c r="D28" s="780"/>
      <c r="E28" s="780"/>
      <c r="F28" s="780"/>
      <c r="G28" s="780"/>
      <c r="H28" s="780"/>
      <c r="I28" s="780"/>
      <c r="J28" s="780"/>
      <c r="K28" s="780"/>
      <c r="L28" s="780"/>
      <c r="M28" s="780"/>
      <c r="N28" s="780"/>
      <c r="O28" s="780"/>
      <c r="P28" s="780"/>
      <c r="Q28" s="780"/>
      <c r="R28" s="780"/>
      <c r="S28" s="781"/>
      <c r="U28" s="134"/>
      <c r="V28" s="612"/>
    </row>
    <row r="29" spans="1:22" ht="24" customHeight="1" thickBot="1" x14ac:dyDescent="0.25">
      <c r="B29" s="782"/>
      <c r="C29" s="783"/>
      <c r="D29" s="783"/>
      <c r="E29" s="783"/>
      <c r="F29" s="783"/>
      <c r="G29" s="783"/>
      <c r="H29" s="783"/>
      <c r="I29" s="783"/>
      <c r="J29" s="783"/>
      <c r="K29" s="783"/>
      <c r="L29" s="783"/>
      <c r="M29" s="783"/>
      <c r="N29" s="783"/>
      <c r="O29" s="783"/>
      <c r="P29" s="783"/>
      <c r="Q29" s="783"/>
      <c r="R29" s="783"/>
      <c r="S29" s="784"/>
      <c r="U29" s="134"/>
      <c r="V29" s="612"/>
    </row>
    <row r="30" spans="1:22" ht="14.25" x14ac:dyDescent="0.2">
      <c r="A30" s="9">
        <v>8</v>
      </c>
      <c r="B30" s="117"/>
      <c r="C30" s="118"/>
      <c r="D30" s="119"/>
      <c r="E30" s="120"/>
      <c r="F30" s="121">
        <f>+D30/2080*E30</f>
        <v>0</v>
      </c>
      <c r="G30" s="122"/>
      <c r="H30" s="123">
        <f>2080*G30</f>
        <v>0</v>
      </c>
      <c r="I30" s="124">
        <f>+H30*F30</f>
        <v>0</v>
      </c>
      <c r="J30" s="125">
        <f>H30*Personnel!$V$19</f>
        <v>0</v>
      </c>
      <c r="K30" s="124">
        <f>J30*F30</f>
        <v>0</v>
      </c>
      <c r="L30" s="610"/>
      <c r="M30" s="126"/>
      <c r="N30" s="127">
        <f>F30*M30</f>
        <v>0</v>
      </c>
      <c r="O30" s="128">
        <f>+F30-N30</f>
        <v>0</v>
      </c>
      <c r="P30" s="129">
        <f>I30*M30</f>
        <v>0</v>
      </c>
      <c r="Q30" s="129">
        <f>K30*M30</f>
        <v>0</v>
      </c>
      <c r="R30" s="130">
        <f>+I30-P30</f>
        <v>0</v>
      </c>
      <c r="S30" s="131">
        <f>+K30-Q30</f>
        <v>0</v>
      </c>
      <c r="T30" s="9"/>
      <c r="U30" s="134"/>
      <c r="V30" s="612"/>
    </row>
    <row r="31" spans="1:22" ht="24" customHeight="1" x14ac:dyDescent="0.2">
      <c r="B31" s="779" t="s">
        <v>161</v>
      </c>
      <c r="C31" s="780"/>
      <c r="D31" s="780"/>
      <c r="E31" s="780"/>
      <c r="F31" s="780"/>
      <c r="G31" s="780"/>
      <c r="H31" s="780"/>
      <c r="I31" s="780"/>
      <c r="J31" s="780"/>
      <c r="K31" s="780"/>
      <c r="L31" s="780"/>
      <c r="M31" s="780"/>
      <c r="N31" s="780"/>
      <c r="O31" s="780"/>
      <c r="P31" s="780"/>
      <c r="Q31" s="780"/>
      <c r="R31" s="780"/>
      <c r="S31" s="781"/>
      <c r="U31" s="136" t="s">
        <v>164</v>
      </c>
      <c r="V31" s="613">
        <f>SUM(V23:V30)</f>
        <v>0</v>
      </c>
    </row>
    <row r="32" spans="1:22" ht="24" customHeight="1" thickBot="1" x14ac:dyDescent="0.25">
      <c r="B32" s="782"/>
      <c r="C32" s="783"/>
      <c r="D32" s="783"/>
      <c r="E32" s="783"/>
      <c r="F32" s="783"/>
      <c r="G32" s="783"/>
      <c r="H32" s="783"/>
      <c r="I32" s="783"/>
      <c r="J32" s="783"/>
      <c r="K32" s="783"/>
      <c r="L32" s="783"/>
      <c r="M32" s="783"/>
      <c r="N32" s="783"/>
      <c r="O32" s="783"/>
      <c r="P32" s="783"/>
      <c r="Q32" s="783"/>
      <c r="R32" s="783"/>
      <c r="S32" s="784"/>
    </row>
    <row r="33" spans="1:20" ht="14.25" x14ac:dyDescent="0.2">
      <c r="A33" s="9">
        <v>9</v>
      </c>
      <c r="B33" s="117"/>
      <c r="C33" s="118"/>
      <c r="D33" s="119"/>
      <c r="E33" s="120"/>
      <c r="F33" s="121">
        <f>+D33/2080*E33</f>
        <v>0</v>
      </c>
      <c r="G33" s="122"/>
      <c r="H33" s="123">
        <f>2080*G33</f>
        <v>0</v>
      </c>
      <c r="I33" s="124">
        <f>+H33*F33</f>
        <v>0</v>
      </c>
      <c r="J33" s="125">
        <f>H33*Personnel!$V$19</f>
        <v>0</v>
      </c>
      <c r="K33" s="124">
        <f>J33*F33</f>
        <v>0</v>
      </c>
      <c r="L33" s="622"/>
      <c r="M33" s="126"/>
      <c r="N33" s="127">
        <f>F33*M33</f>
        <v>0</v>
      </c>
      <c r="O33" s="128">
        <f>+F33-N33</f>
        <v>0</v>
      </c>
      <c r="P33" s="129">
        <f>I33*M33</f>
        <v>0</v>
      </c>
      <c r="Q33" s="129">
        <f>K33*M33</f>
        <v>0</v>
      </c>
      <c r="R33" s="130">
        <f>+I33-P33</f>
        <v>0</v>
      </c>
      <c r="S33" s="131">
        <f>+K33-Q33</f>
        <v>0</v>
      </c>
      <c r="T33" s="9"/>
    </row>
    <row r="34" spans="1:20" ht="24" customHeight="1" x14ac:dyDescent="0.2">
      <c r="B34" s="779" t="s">
        <v>161</v>
      </c>
      <c r="C34" s="780"/>
      <c r="D34" s="780"/>
      <c r="E34" s="780"/>
      <c r="F34" s="780"/>
      <c r="G34" s="780"/>
      <c r="H34" s="780"/>
      <c r="I34" s="780"/>
      <c r="J34" s="780"/>
      <c r="K34" s="780"/>
      <c r="L34" s="780"/>
      <c r="M34" s="780"/>
      <c r="N34" s="780"/>
      <c r="O34" s="780"/>
      <c r="P34" s="780"/>
      <c r="Q34" s="780"/>
      <c r="R34" s="780"/>
      <c r="S34" s="781"/>
    </row>
    <row r="35" spans="1:20" ht="24" customHeight="1" thickBot="1" x14ac:dyDescent="0.25">
      <c r="B35" s="782"/>
      <c r="C35" s="783"/>
      <c r="D35" s="783"/>
      <c r="E35" s="783"/>
      <c r="F35" s="783"/>
      <c r="G35" s="783"/>
      <c r="H35" s="783"/>
      <c r="I35" s="783"/>
      <c r="J35" s="783"/>
      <c r="K35" s="783"/>
      <c r="L35" s="783"/>
      <c r="M35" s="783"/>
      <c r="N35" s="783"/>
      <c r="O35" s="783"/>
      <c r="P35" s="783"/>
      <c r="Q35" s="783"/>
      <c r="R35" s="783"/>
      <c r="S35" s="784"/>
    </row>
    <row r="36" spans="1:20" ht="14.25" x14ac:dyDescent="0.2">
      <c r="A36" s="9">
        <v>10</v>
      </c>
      <c r="B36" s="117"/>
      <c r="C36" s="118"/>
      <c r="D36" s="119"/>
      <c r="E36" s="120"/>
      <c r="F36" s="121">
        <f>+D36/2080*E36</f>
        <v>0</v>
      </c>
      <c r="G36" s="122"/>
      <c r="H36" s="123">
        <f>2080*G36</f>
        <v>0</v>
      </c>
      <c r="I36" s="124">
        <f>+H36*F36</f>
        <v>0</v>
      </c>
      <c r="J36" s="125">
        <f>H36*Personnel!$V$19</f>
        <v>0</v>
      </c>
      <c r="K36" s="124">
        <f>J36*F36</f>
        <v>0</v>
      </c>
      <c r="L36" s="622"/>
      <c r="M36" s="126"/>
      <c r="N36" s="127">
        <f>F36*M36</f>
        <v>0</v>
      </c>
      <c r="O36" s="128">
        <f>+F36-N36</f>
        <v>0</v>
      </c>
      <c r="P36" s="129">
        <f>I36*M36</f>
        <v>0</v>
      </c>
      <c r="Q36" s="129">
        <f>K36*M36</f>
        <v>0</v>
      </c>
      <c r="R36" s="130">
        <f>+I36-P36</f>
        <v>0</v>
      </c>
      <c r="S36" s="131">
        <f>+K36-Q36</f>
        <v>0</v>
      </c>
      <c r="T36" s="9"/>
    </row>
    <row r="37" spans="1:20" ht="24" customHeight="1" x14ac:dyDescent="0.2">
      <c r="B37" s="779" t="s">
        <v>161</v>
      </c>
      <c r="C37" s="780"/>
      <c r="D37" s="780"/>
      <c r="E37" s="780"/>
      <c r="F37" s="780"/>
      <c r="G37" s="780"/>
      <c r="H37" s="780"/>
      <c r="I37" s="780"/>
      <c r="J37" s="780"/>
      <c r="K37" s="780"/>
      <c r="L37" s="780"/>
      <c r="M37" s="780"/>
      <c r="N37" s="780"/>
      <c r="O37" s="780"/>
      <c r="P37" s="780"/>
      <c r="Q37" s="780"/>
      <c r="R37" s="780"/>
      <c r="S37" s="781"/>
    </row>
    <row r="38" spans="1:20" ht="24" customHeight="1" thickBot="1" x14ac:dyDescent="0.25">
      <c r="B38" s="782"/>
      <c r="C38" s="783"/>
      <c r="D38" s="783"/>
      <c r="E38" s="783"/>
      <c r="F38" s="783"/>
      <c r="G38" s="783"/>
      <c r="H38" s="783"/>
      <c r="I38" s="783"/>
      <c r="J38" s="783"/>
      <c r="K38" s="783"/>
      <c r="L38" s="783"/>
      <c r="M38" s="783"/>
      <c r="N38" s="783"/>
      <c r="O38" s="783"/>
      <c r="P38" s="783"/>
      <c r="Q38" s="783"/>
      <c r="R38" s="783"/>
      <c r="S38" s="784"/>
    </row>
    <row r="39" spans="1:20" ht="14.25" x14ac:dyDescent="0.2">
      <c r="A39" s="9">
        <v>11</v>
      </c>
      <c r="B39" s="117"/>
      <c r="C39" s="118"/>
      <c r="D39" s="119"/>
      <c r="E39" s="120"/>
      <c r="F39" s="121">
        <f>+D39/2080*E39</f>
        <v>0</v>
      </c>
      <c r="G39" s="122"/>
      <c r="H39" s="123">
        <f>2080*G39</f>
        <v>0</v>
      </c>
      <c r="I39" s="124">
        <f>+H39*F39</f>
        <v>0</v>
      </c>
      <c r="J39" s="125">
        <f>H39*Personnel!$V$19</f>
        <v>0</v>
      </c>
      <c r="K39" s="124">
        <f>J39*F39</f>
        <v>0</v>
      </c>
      <c r="L39" s="622"/>
      <c r="M39" s="126"/>
      <c r="N39" s="127">
        <f>F39*M39</f>
        <v>0</v>
      </c>
      <c r="O39" s="128">
        <f>+F39-N39</f>
        <v>0</v>
      </c>
      <c r="P39" s="129">
        <f>I39*M39</f>
        <v>0</v>
      </c>
      <c r="Q39" s="129">
        <f>K39*M39</f>
        <v>0</v>
      </c>
      <c r="R39" s="130">
        <f>+I39-P39</f>
        <v>0</v>
      </c>
      <c r="S39" s="131">
        <f>+K39-Q39</f>
        <v>0</v>
      </c>
      <c r="T39" s="9"/>
    </row>
    <row r="40" spans="1:20" ht="24" customHeight="1" x14ac:dyDescent="0.2">
      <c r="B40" s="779" t="s">
        <v>161</v>
      </c>
      <c r="C40" s="780"/>
      <c r="D40" s="780"/>
      <c r="E40" s="780"/>
      <c r="F40" s="780"/>
      <c r="G40" s="780"/>
      <c r="H40" s="780"/>
      <c r="I40" s="780"/>
      <c r="J40" s="780"/>
      <c r="K40" s="780"/>
      <c r="L40" s="780"/>
      <c r="M40" s="780"/>
      <c r="N40" s="780"/>
      <c r="O40" s="780"/>
      <c r="P40" s="780"/>
      <c r="Q40" s="780"/>
      <c r="R40" s="780"/>
      <c r="S40" s="781"/>
    </row>
    <row r="41" spans="1:20" ht="24" customHeight="1" thickBot="1" x14ac:dyDescent="0.25">
      <c r="B41" s="782"/>
      <c r="C41" s="783"/>
      <c r="D41" s="783"/>
      <c r="E41" s="783"/>
      <c r="F41" s="783"/>
      <c r="G41" s="783"/>
      <c r="H41" s="783"/>
      <c r="I41" s="783"/>
      <c r="J41" s="783"/>
      <c r="K41" s="783"/>
      <c r="L41" s="783"/>
      <c r="M41" s="783"/>
      <c r="N41" s="783"/>
      <c r="O41" s="783"/>
      <c r="P41" s="783"/>
      <c r="Q41" s="783"/>
      <c r="R41" s="783"/>
      <c r="S41" s="784"/>
    </row>
    <row r="42" spans="1:20" ht="14.25" x14ac:dyDescent="0.2">
      <c r="A42" s="9">
        <v>12</v>
      </c>
      <c r="B42" s="117"/>
      <c r="C42" s="118"/>
      <c r="D42" s="119"/>
      <c r="E42" s="120"/>
      <c r="F42" s="121">
        <f>+D42/2080*E42</f>
        <v>0</v>
      </c>
      <c r="G42" s="122"/>
      <c r="H42" s="123">
        <f>2080*G42</f>
        <v>0</v>
      </c>
      <c r="I42" s="124">
        <f>+H42*F42</f>
        <v>0</v>
      </c>
      <c r="J42" s="125">
        <f>H42*Personnel!$V$19</f>
        <v>0</v>
      </c>
      <c r="K42" s="124">
        <f>J42*F42</f>
        <v>0</v>
      </c>
      <c r="L42" s="622"/>
      <c r="M42" s="126"/>
      <c r="N42" s="127">
        <f>F42*M42</f>
        <v>0</v>
      </c>
      <c r="O42" s="128">
        <f>+F42-N42</f>
        <v>0</v>
      </c>
      <c r="P42" s="129">
        <f>I42*M42</f>
        <v>0</v>
      </c>
      <c r="Q42" s="129">
        <f>K42*M42</f>
        <v>0</v>
      </c>
      <c r="R42" s="130">
        <f>+I42-P42</f>
        <v>0</v>
      </c>
      <c r="S42" s="131">
        <f>+K42-Q42</f>
        <v>0</v>
      </c>
      <c r="T42" s="9"/>
    </row>
    <row r="43" spans="1:20" ht="24" customHeight="1" x14ac:dyDescent="0.2">
      <c r="B43" s="779" t="s">
        <v>161</v>
      </c>
      <c r="C43" s="780"/>
      <c r="D43" s="780"/>
      <c r="E43" s="780"/>
      <c r="F43" s="780"/>
      <c r="G43" s="780"/>
      <c r="H43" s="780"/>
      <c r="I43" s="780"/>
      <c r="J43" s="780"/>
      <c r="K43" s="780"/>
      <c r="L43" s="780"/>
      <c r="M43" s="780"/>
      <c r="N43" s="780"/>
      <c r="O43" s="780"/>
      <c r="P43" s="780"/>
      <c r="Q43" s="780"/>
      <c r="R43" s="780"/>
      <c r="S43" s="781"/>
    </row>
    <row r="44" spans="1:20" ht="24" customHeight="1" thickBot="1" x14ac:dyDescent="0.25">
      <c r="B44" s="782"/>
      <c r="C44" s="783"/>
      <c r="D44" s="783"/>
      <c r="E44" s="783"/>
      <c r="F44" s="783"/>
      <c r="G44" s="783"/>
      <c r="H44" s="783"/>
      <c r="I44" s="783"/>
      <c r="J44" s="783"/>
      <c r="K44" s="783"/>
      <c r="L44" s="783"/>
      <c r="M44" s="783"/>
      <c r="N44" s="783"/>
      <c r="O44" s="783"/>
      <c r="P44" s="783"/>
      <c r="Q44" s="783"/>
      <c r="R44" s="783"/>
      <c r="S44" s="784"/>
    </row>
    <row r="45" spans="1:20" ht="14.25" x14ac:dyDescent="0.2">
      <c r="A45" s="9">
        <v>13</v>
      </c>
      <c r="B45" s="117"/>
      <c r="C45" s="118"/>
      <c r="D45" s="119"/>
      <c r="E45" s="120"/>
      <c r="F45" s="121">
        <f>+D45/2080*E45</f>
        <v>0</v>
      </c>
      <c r="G45" s="122"/>
      <c r="H45" s="123">
        <f>2080*G45</f>
        <v>0</v>
      </c>
      <c r="I45" s="124">
        <f>+H45*F45</f>
        <v>0</v>
      </c>
      <c r="J45" s="125">
        <f>H45*Personnel!$V$19</f>
        <v>0</v>
      </c>
      <c r="K45" s="124">
        <f>J45*F45</f>
        <v>0</v>
      </c>
      <c r="L45" s="622"/>
      <c r="M45" s="126"/>
      <c r="N45" s="127">
        <f>F45*M45</f>
        <v>0</v>
      </c>
      <c r="O45" s="128">
        <f>+F45-N45</f>
        <v>0</v>
      </c>
      <c r="P45" s="129">
        <f>I45*M45</f>
        <v>0</v>
      </c>
      <c r="Q45" s="129">
        <f>K45*M45</f>
        <v>0</v>
      </c>
      <c r="R45" s="130">
        <f>+I45-P45</f>
        <v>0</v>
      </c>
      <c r="S45" s="131">
        <f>+K45-Q45</f>
        <v>0</v>
      </c>
      <c r="T45" s="9"/>
    </row>
    <row r="46" spans="1:20" ht="24" customHeight="1" x14ac:dyDescent="0.2">
      <c r="B46" s="779" t="s">
        <v>161</v>
      </c>
      <c r="C46" s="780"/>
      <c r="D46" s="780"/>
      <c r="E46" s="780"/>
      <c r="F46" s="780"/>
      <c r="G46" s="780"/>
      <c r="H46" s="780"/>
      <c r="I46" s="780"/>
      <c r="J46" s="780"/>
      <c r="K46" s="780"/>
      <c r="L46" s="780"/>
      <c r="M46" s="780"/>
      <c r="N46" s="780"/>
      <c r="O46" s="780"/>
      <c r="P46" s="780"/>
      <c r="Q46" s="780"/>
      <c r="R46" s="780"/>
      <c r="S46" s="781"/>
    </row>
    <row r="47" spans="1:20" ht="24" customHeight="1" thickBot="1" x14ac:dyDescent="0.25">
      <c r="B47" s="782"/>
      <c r="C47" s="783"/>
      <c r="D47" s="783"/>
      <c r="E47" s="783"/>
      <c r="F47" s="783"/>
      <c r="G47" s="783"/>
      <c r="H47" s="783"/>
      <c r="I47" s="783"/>
      <c r="J47" s="783"/>
      <c r="K47" s="783"/>
      <c r="L47" s="783"/>
      <c r="M47" s="783"/>
      <c r="N47" s="783"/>
      <c r="O47" s="783"/>
      <c r="P47" s="783"/>
      <c r="Q47" s="783"/>
      <c r="R47" s="783"/>
      <c r="S47" s="784"/>
    </row>
    <row r="48" spans="1:20" ht="14.25" x14ac:dyDescent="0.2">
      <c r="A48" s="9">
        <v>14</v>
      </c>
      <c r="B48" s="117"/>
      <c r="C48" s="118"/>
      <c r="D48" s="119"/>
      <c r="E48" s="120"/>
      <c r="F48" s="121">
        <f>+D48/2080*E48</f>
        <v>0</v>
      </c>
      <c r="G48" s="122"/>
      <c r="H48" s="123">
        <f>2080*G48</f>
        <v>0</v>
      </c>
      <c r="I48" s="124">
        <f>+H48*F48</f>
        <v>0</v>
      </c>
      <c r="J48" s="125">
        <f>H48*Personnel!$V$19</f>
        <v>0</v>
      </c>
      <c r="K48" s="124">
        <f>J48*F48</f>
        <v>0</v>
      </c>
      <c r="L48" s="622"/>
      <c r="M48" s="126"/>
      <c r="N48" s="127">
        <f>F48*M48</f>
        <v>0</v>
      </c>
      <c r="O48" s="128">
        <f>+F48-N48</f>
        <v>0</v>
      </c>
      <c r="P48" s="129">
        <f>I48*M48</f>
        <v>0</v>
      </c>
      <c r="Q48" s="129">
        <f>K48*M48</f>
        <v>0</v>
      </c>
      <c r="R48" s="130">
        <f>+I48-P48</f>
        <v>0</v>
      </c>
      <c r="S48" s="131">
        <f>+K48-Q48</f>
        <v>0</v>
      </c>
      <c r="T48" s="9"/>
    </row>
    <row r="49" spans="1:22" ht="24" customHeight="1" x14ac:dyDescent="0.2">
      <c r="B49" s="779" t="s">
        <v>161</v>
      </c>
      <c r="C49" s="780"/>
      <c r="D49" s="780"/>
      <c r="E49" s="780"/>
      <c r="F49" s="780"/>
      <c r="G49" s="780"/>
      <c r="H49" s="780"/>
      <c r="I49" s="780"/>
      <c r="J49" s="780"/>
      <c r="K49" s="780"/>
      <c r="L49" s="780"/>
      <c r="M49" s="780"/>
      <c r="N49" s="780"/>
      <c r="O49" s="780"/>
      <c r="P49" s="780"/>
      <c r="Q49" s="780"/>
      <c r="R49" s="780"/>
      <c r="S49" s="781"/>
    </row>
    <row r="50" spans="1:22" ht="24" customHeight="1" thickBot="1" x14ac:dyDescent="0.25">
      <c r="B50" s="782"/>
      <c r="C50" s="783"/>
      <c r="D50" s="783"/>
      <c r="E50" s="783"/>
      <c r="F50" s="783"/>
      <c r="G50" s="783"/>
      <c r="H50" s="783"/>
      <c r="I50" s="783"/>
      <c r="J50" s="783"/>
      <c r="K50" s="783"/>
      <c r="L50" s="783"/>
      <c r="M50" s="783"/>
      <c r="N50" s="783"/>
      <c r="O50" s="783"/>
      <c r="P50" s="783"/>
      <c r="Q50" s="783"/>
      <c r="R50" s="783"/>
      <c r="S50" s="784"/>
    </row>
    <row r="51" spans="1:22" ht="14.25" x14ac:dyDescent="0.2">
      <c r="A51" s="9">
        <v>15</v>
      </c>
      <c r="B51" s="117"/>
      <c r="C51" s="118"/>
      <c r="D51" s="119"/>
      <c r="E51" s="120"/>
      <c r="F51" s="121">
        <f>+D51/2080*E51</f>
        <v>0</v>
      </c>
      <c r="G51" s="122"/>
      <c r="H51" s="123">
        <f>2080*G51</f>
        <v>0</v>
      </c>
      <c r="I51" s="124">
        <f>+H51*F51</f>
        <v>0</v>
      </c>
      <c r="J51" s="125">
        <f>H51*Personnel!$V$19</f>
        <v>0</v>
      </c>
      <c r="K51" s="124">
        <f>J51*F51</f>
        <v>0</v>
      </c>
      <c r="L51" s="622"/>
      <c r="M51" s="126"/>
      <c r="N51" s="127">
        <f>F51*M51</f>
        <v>0</v>
      </c>
      <c r="O51" s="128">
        <f>+F51-N51</f>
        <v>0</v>
      </c>
      <c r="P51" s="129">
        <f>I51*M51</f>
        <v>0</v>
      </c>
      <c r="Q51" s="129">
        <f>K51*M51</f>
        <v>0</v>
      </c>
      <c r="R51" s="130">
        <f>+I51-P51</f>
        <v>0</v>
      </c>
      <c r="S51" s="131">
        <f>+K51-Q51</f>
        <v>0</v>
      </c>
      <c r="T51" s="9"/>
    </row>
    <row r="52" spans="1:22" ht="24" customHeight="1" x14ac:dyDescent="0.2">
      <c r="B52" s="779" t="s">
        <v>161</v>
      </c>
      <c r="C52" s="780"/>
      <c r="D52" s="780"/>
      <c r="E52" s="780"/>
      <c r="F52" s="780"/>
      <c r="G52" s="780"/>
      <c r="H52" s="780"/>
      <c r="I52" s="780"/>
      <c r="J52" s="780"/>
      <c r="K52" s="780"/>
      <c r="L52" s="780"/>
      <c r="M52" s="780"/>
      <c r="N52" s="780"/>
      <c r="O52" s="780"/>
      <c r="P52" s="780"/>
      <c r="Q52" s="780"/>
      <c r="R52" s="780"/>
      <c r="S52" s="781"/>
    </row>
    <row r="53" spans="1:22" ht="24" customHeight="1" thickBot="1" x14ac:dyDescent="0.25">
      <c r="B53" s="782"/>
      <c r="C53" s="783"/>
      <c r="D53" s="783"/>
      <c r="E53" s="783"/>
      <c r="F53" s="783"/>
      <c r="G53" s="783"/>
      <c r="H53" s="783"/>
      <c r="I53" s="783"/>
      <c r="J53" s="783"/>
      <c r="K53" s="783"/>
      <c r="L53" s="783"/>
      <c r="M53" s="783"/>
      <c r="N53" s="783"/>
      <c r="O53" s="783"/>
      <c r="P53" s="783"/>
      <c r="Q53" s="783"/>
      <c r="R53" s="783"/>
      <c r="S53" s="784"/>
    </row>
    <row r="54" spans="1:22" ht="14.25" x14ac:dyDescent="0.2">
      <c r="A54" s="9">
        <v>16</v>
      </c>
      <c r="B54" s="117"/>
      <c r="C54" s="118"/>
      <c r="D54" s="119"/>
      <c r="E54" s="120"/>
      <c r="F54" s="121">
        <f>+D54/2080*E54</f>
        <v>0</v>
      </c>
      <c r="G54" s="122"/>
      <c r="H54" s="123">
        <f>2080*G54</f>
        <v>0</v>
      </c>
      <c r="I54" s="124">
        <f>+H54*F54</f>
        <v>0</v>
      </c>
      <c r="J54" s="125">
        <f>H54*Personnel!$V$19</f>
        <v>0</v>
      </c>
      <c r="K54" s="124">
        <f>J54*F54</f>
        <v>0</v>
      </c>
      <c r="L54" s="610"/>
      <c r="M54" s="126"/>
      <c r="N54" s="127">
        <f>F54*M54</f>
        <v>0</v>
      </c>
      <c r="O54" s="128">
        <f>+F54-N54</f>
        <v>0</v>
      </c>
      <c r="P54" s="129">
        <f>I54*M54</f>
        <v>0</v>
      </c>
      <c r="Q54" s="129">
        <f>K54*M54</f>
        <v>0</v>
      </c>
      <c r="R54" s="130">
        <f>+I54-P54</f>
        <v>0</v>
      </c>
      <c r="S54" s="131">
        <f>+K54-Q54</f>
        <v>0</v>
      </c>
      <c r="T54" s="9"/>
    </row>
    <row r="55" spans="1:22" ht="24" customHeight="1" x14ac:dyDescent="0.2">
      <c r="B55" s="779" t="s">
        <v>161</v>
      </c>
      <c r="C55" s="780"/>
      <c r="D55" s="780"/>
      <c r="E55" s="780"/>
      <c r="F55" s="780"/>
      <c r="G55" s="780"/>
      <c r="H55" s="780"/>
      <c r="I55" s="780"/>
      <c r="J55" s="780"/>
      <c r="K55" s="780"/>
      <c r="L55" s="780"/>
      <c r="M55" s="780"/>
      <c r="N55" s="780"/>
      <c r="O55" s="780"/>
      <c r="P55" s="780"/>
      <c r="Q55" s="780"/>
      <c r="R55" s="780"/>
      <c r="S55" s="781"/>
    </row>
    <row r="56" spans="1:22" ht="24" customHeight="1" thickBot="1" x14ac:dyDescent="0.25">
      <c r="B56" s="782"/>
      <c r="C56" s="783"/>
      <c r="D56" s="783"/>
      <c r="E56" s="783"/>
      <c r="F56" s="783"/>
      <c r="G56" s="783"/>
      <c r="H56" s="783"/>
      <c r="I56" s="783"/>
      <c r="J56" s="783"/>
      <c r="K56" s="783"/>
      <c r="L56" s="783"/>
      <c r="M56" s="783"/>
      <c r="N56" s="783"/>
      <c r="O56" s="783"/>
      <c r="P56" s="783"/>
      <c r="Q56" s="783"/>
      <c r="R56" s="783"/>
      <c r="S56" s="784"/>
    </row>
    <row r="57" spans="1:22" ht="14.25" x14ac:dyDescent="0.2">
      <c r="A57" s="9">
        <v>17</v>
      </c>
      <c r="B57" s="117"/>
      <c r="C57" s="118"/>
      <c r="D57" s="119"/>
      <c r="E57" s="120"/>
      <c r="F57" s="121">
        <f>+D57/2080*E57</f>
        <v>0</v>
      </c>
      <c r="G57" s="122"/>
      <c r="H57" s="123">
        <f>2080*G57</f>
        <v>0</v>
      </c>
      <c r="I57" s="124">
        <f>+H57*F57</f>
        <v>0</v>
      </c>
      <c r="J57" s="125">
        <f>H57*Personnel!$V$19</f>
        <v>0</v>
      </c>
      <c r="K57" s="124">
        <f>J57*F57</f>
        <v>0</v>
      </c>
      <c r="L57" s="610"/>
      <c r="M57" s="126"/>
      <c r="N57" s="127">
        <f>F57*M57</f>
        <v>0</v>
      </c>
      <c r="O57" s="128">
        <f>+F57-N57</f>
        <v>0</v>
      </c>
      <c r="P57" s="129">
        <f>I57*M57</f>
        <v>0</v>
      </c>
      <c r="Q57" s="129">
        <f>K57*M57</f>
        <v>0</v>
      </c>
      <c r="R57" s="130">
        <f>+I57-P57</f>
        <v>0</v>
      </c>
      <c r="S57" s="131">
        <f>+K57-Q57</f>
        <v>0</v>
      </c>
      <c r="T57" s="9"/>
    </row>
    <row r="58" spans="1:22" ht="24" customHeight="1" x14ac:dyDescent="0.2">
      <c r="B58" s="779" t="s">
        <v>161</v>
      </c>
      <c r="C58" s="780"/>
      <c r="D58" s="780"/>
      <c r="E58" s="780"/>
      <c r="F58" s="780"/>
      <c r="G58" s="780"/>
      <c r="H58" s="780"/>
      <c r="I58" s="780"/>
      <c r="J58" s="780"/>
      <c r="K58" s="780"/>
      <c r="L58" s="780"/>
      <c r="M58" s="780"/>
      <c r="N58" s="780"/>
      <c r="O58" s="780"/>
      <c r="P58" s="780"/>
      <c r="Q58" s="780"/>
      <c r="R58" s="780"/>
      <c r="S58" s="781"/>
    </row>
    <row r="59" spans="1:22" ht="24" customHeight="1" thickBot="1" x14ac:dyDescent="0.25">
      <c r="B59" s="782"/>
      <c r="C59" s="783"/>
      <c r="D59" s="783"/>
      <c r="E59" s="783"/>
      <c r="F59" s="783"/>
      <c r="G59" s="783"/>
      <c r="H59" s="783"/>
      <c r="I59" s="783"/>
      <c r="J59" s="783"/>
      <c r="K59" s="783"/>
      <c r="L59" s="783"/>
      <c r="M59" s="783"/>
      <c r="N59" s="783"/>
      <c r="O59" s="783"/>
      <c r="P59" s="783"/>
      <c r="Q59" s="783"/>
      <c r="R59" s="783"/>
      <c r="S59" s="784"/>
    </row>
    <row r="60" spans="1:22" ht="16.5" thickBot="1" x14ac:dyDescent="0.3">
      <c r="B60" s="454" t="s">
        <v>165</v>
      </c>
      <c r="C60" s="455"/>
      <c r="D60" s="456"/>
      <c r="E60" s="457"/>
      <c r="F60" s="458">
        <f>+F57+F54+F30+F27+F24+F21+F18+F15+F12+F9</f>
        <v>0</v>
      </c>
      <c r="G60" s="459"/>
      <c r="H60" s="460">
        <f>SUM(H9:H59)</f>
        <v>0</v>
      </c>
      <c r="I60" s="461">
        <f>+I9+I12+I15+I18+I21+I24+I27+I30+I33+I36+I39+I42+I45+I48+I51+I54</f>
        <v>0</v>
      </c>
      <c r="J60" s="461">
        <f>+J9+J12+J15+J18+J21+J24+J27+J30+J33+J36+J39+J42+J45+J48+J51+J54</f>
        <v>0</v>
      </c>
      <c r="K60" s="461">
        <f>+K9+K12+K15+K18+K21+K24+K27+K30+K33+K36+K39+K42+K45+K48+K51+K54</f>
        <v>0</v>
      </c>
      <c r="L60" s="459"/>
      <c r="M60" s="458"/>
      <c r="N60" s="462">
        <f t="shared" ref="N60:O60" si="0">+N9+N12+N15+N18+N21+N24+N27+N30+N33+N36+N39+N42+N45+N48+N51+N54</f>
        <v>0</v>
      </c>
      <c r="O60" s="462">
        <f t="shared" si="0"/>
        <v>0</v>
      </c>
      <c r="P60" s="461">
        <f>+P9+P12+P15+P18+P21+P24+P27+P30+P33+P36+P39+P42+P45+P48+P51+P54</f>
        <v>0</v>
      </c>
      <c r="Q60" s="461">
        <f>+Q9+Q12+Q15+Q18+Q21+Q24+Q27+Q30+Q33+Q36+Q39+Q42+Q45+Q48+Q51+Q54</f>
        <v>0</v>
      </c>
      <c r="R60" s="461">
        <f>+R9+R12+R15+R18+R21+R24+R27+R30+R33+R36+R39+R42+R45+R48+R51+R54</f>
        <v>0</v>
      </c>
      <c r="S60" s="461">
        <f>+S9+S12+S15+S18+S21+S24+S27+S30+S33+S36+S39+S42+S45+S48+S51+S54</f>
        <v>0</v>
      </c>
    </row>
    <row r="61" spans="1:22" ht="15" x14ac:dyDescent="0.2">
      <c r="C61" s="140" t="s">
        <v>461</v>
      </c>
      <c r="D61" s="141"/>
      <c r="E61" s="141"/>
      <c r="F61" s="142">
        <f>N60</f>
        <v>0</v>
      </c>
      <c r="G61" s="143" t="s">
        <v>166</v>
      </c>
      <c r="H61" s="140"/>
      <c r="I61" s="144" t="s">
        <v>167</v>
      </c>
      <c r="J61" s="140"/>
      <c r="K61" s="145">
        <f>IF(ISERROR(F61/$F$63),0,F61/$F$63)</f>
        <v>0</v>
      </c>
    </row>
    <row r="62" spans="1:22" ht="15.75" thickBot="1" x14ac:dyDescent="0.25">
      <c r="C62" s="146" t="s">
        <v>229</v>
      </c>
      <c r="D62" s="147"/>
      <c r="E62" s="147"/>
      <c r="F62" s="148">
        <f>O60</f>
        <v>0</v>
      </c>
      <c r="G62" s="149" t="s">
        <v>166</v>
      </c>
      <c r="H62" s="146"/>
      <c r="I62" s="150" t="s">
        <v>168</v>
      </c>
      <c r="J62" s="146"/>
      <c r="K62" s="151">
        <f>IF(ISERROR(F62/$F$63),0,F62/$F$63)</f>
        <v>0</v>
      </c>
      <c r="U62" s="102"/>
      <c r="V62" s="102"/>
    </row>
    <row r="63" spans="1:22" ht="15" x14ac:dyDescent="0.2">
      <c r="C63" s="29" t="s">
        <v>169</v>
      </c>
      <c r="D63" s="97"/>
      <c r="E63" s="97"/>
      <c r="F63" s="152">
        <f>SUM(F61:F62)</f>
        <v>0</v>
      </c>
      <c r="G63" s="96" t="s">
        <v>166</v>
      </c>
      <c r="H63" s="29"/>
      <c r="I63" s="98"/>
      <c r="J63" s="29"/>
      <c r="K63" s="153">
        <f>SUM(K61:K62)</f>
        <v>0</v>
      </c>
    </row>
    <row r="64" spans="1:22" ht="14.25" customHeight="1" x14ac:dyDescent="0.2"/>
    <row r="65" spans="2:22" s="102" customFormat="1" ht="12" customHeight="1" x14ac:dyDescent="0.2">
      <c r="D65" s="154"/>
      <c r="E65" s="154"/>
      <c r="F65" s="112"/>
      <c r="G65" s="112"/>
      <c r="I65" s="112"/>
      <c r="K65" s="112"/>
      <c r="L65" s="112"/>
      <c r="M65" s="112"/>
      <c r="P65" s="112"/>
      <c r="Q65" s="112"/>
      <c r="R65" s="112"/>
      <c r="S65" s="155"/>
      <c r="U65" s="9"/>
      <c r="V65" s="9"/>
    </row>
    <row r="66" spans="2:22" ht="15" x14ac:dyDescent="0.2">
      <c r="U66" s="98"/>
      <c r="V66" s="98"/>
    </row>
    <row r="67" spans="2:22" ht="15" x14ac:dyDescent="0.2">
      <c r="U67" s="29"/>
      <c r="V67" s="29"/>
    </row>
    <row r="68" spans="2:22" ht="15" x14ac:dyDescent="0.2">
      <c r="U68" s="29"/>
      <c r="V68" s="29"/>
    </row>
    <row r="69" spans="2:22" s="98" customFormat="1" ht="15.75" x14ac:dyDescent="0.25">
      <c r="B69" s="786" t="s">
        <v>170</v>
      </c>
      <c r="C69" s="786"/>
      <c r="D69" s="787" t="s">
        <v>171</v>
      </c>
      <c r="E69" s="787"/>
      <c r="F69" s="787"/>
      <c r="G69" s="99"/>
      <c r="H69" s="29"/>
      <c r="I69" s="98" t="s">
        <v>24</v>
      </c>
      <c r="J69" s="29"/>
      <c r="S69" s="156"/>
      <c r="T69" s="157"/>
      <c r="U69" s="159"/>
      <c r="V69" s="83"/>
    </row>
    <row r="70" spans="2:22" s="29" customFormat="1" ht="15" x14ac:dyDescent="0.2">
      <c r="C70" s="29" t="s">
        <v>172</v>
      </c>
      <c r="D70" s="97"/>
      <c r="E70" s="97"/>
      <c r="F70" s="98"/>
      <c r="G70" s="98"/>
      <c r="I70" s="98"/>
      <c r="K70" s="98"/>
      <c r="L70" s="98"/>
      <c r="M70" s="98"/>
      <c r="P70" s="98"/>
      <c r="Q70" s="98"/>
      <c r="R70" s="98"/>
      <c r="S70" s="156"/>
      <c r="T70" s="83"/>
      <c r="U70" s="83"/>
      <c r="V70" s="83"/>
    </row>
    <row r="71" spans="2:22" s="29" customFormat="1" ht="15" x14ac:dyDescent="0.2">
      <c r="C71" s="29" t="s">
        <v>173</v>
      </c>
      <c r="D71" s="97"/>
      <c r="E71" s="97"/>
      <c r="F71" s="98"/>
      <c r="G71" s="98"/>
      <c r="I71" s="98"/>
      <c r="K71" s="98"/>
      <c r="L71" s="98"/>
      <c r="M71" s="98"/>
      <c r="P71" s="98"/>
      <c r="Q71" s="98"/>
      <c r="R71" s="98"/>
      <c r="S71" s="156"/>
      <c r="T71" s="83"/>
    </row>
    <row r="72" spans="2:22" s="29" customFormat="1" ht="15" x14ac:dyDescent="0.2">
      <c r="C72" s="29" t="s">
        <v>174</v>
      </c>
      <c r="D72" s="97"/>
      <c r="E72" s="97"/>
      <c r="F72" s="98"/>
      <c r="G72" s="98"/>
      <c r="I72" s="98"/>
      <c r="K72" s="98"/>
      <c r="L72" s="98"/>
      <c r="M72" s="98"/>
      <c r="P72" s="98"/>
      <c r="Q72" s="98"/>
      <c r="R72" s="98"/>
      <c r="S72" s="156"/>
      <c r="T72" s="158"/>
      <c r="U72" s="790"/>
      <c r="V72" s="790"/>
    </row>
    <row r="73" spans="2:22" s="29" customFormat="1" ht="15" x14ac:dyDescent="0.2">
      <c r="D73" s="788" t="s">
        <v>175</v>
      </c>
      <c r="E73" s="788"/>
      <c r="F73" s="788"/>
      <c r="G73" s="788"/>
      <c r="H73" s="788"/>
      <c r="I73" s="788"/>
      <c r="J73" s="788"/>
      <c r="K73" s="788"/>
      <c r="L73" s="788"/>
      <c r="M73" s="788"/>
      <c r="P73" s="98"/>
      <c r="Q73" s="98"/>
      <c r="R73" s="98"/>
      <c r="S73" s="156"/>
      <c r="T73" s="83"/>
      <c r="U73" s="160"/>
      <c r="V73" s="160"/>
    </row>
    <row r="74" spans="2:22" s="29" customFormat="1" ht="15" x14ac:dyDescent="0.2">
      <c r="D74" s="789" t="s">
        <v>176</v>
      </c>
      <c r="E74" s="789"/>
      <c r="F74" s="789"/>
      <c r="G74" s="789"/>
      <c r="H74" s="789"/>
      <c r="I74" s="789"/>
      <c r="J74" s="789"/>
      <c r="K74" s="789"/>
      <c r="L74" s="789"/>
      <c r="M74" s="789"/>
      <c r="P74" s="98"/>
      <c r="Q74" s="98"/>
      <c r="R74" s="98"/>
      <c r="S74" s="156"/>
      <c r="T74" s="83"/>
      <c r="U74" s="161"/>
      <c r="V74" s="161"/>
    </row>
    <row r="75" spans="2:22" s="29" customFormat="1" ht="15" x14ac:dyDescent="0.2">
      <c r="D75" s="788" t="s">
        <v>177</v>
      </c>
      <c r="E75" s="788"/>
      <c r="F75" s="788"/>
      <c r="G75" s="788"/>
      <c r="H75" s="788"/>
      <c r="I75" s="788"/>
      <c r="J75" s="788"/>
      <c r="K75" s="788"/>
      <c r="L75" s="788"/>
      <c r="M75" s="788"/>
      <c r="P75" s="98"/>
      <c r="Q75" s="98"/>
      <c r="R75" s="98"/>
      <c r="S75" s="156"/>
      <c r="T75" s="158"/>
      <c r="U75" s="161"/>
      <c r="V75" s="162"/>
    </row>
    <row r="76" spans="2:22" s="29" customFormat="1" ht="15" x14ac:dyDescent="0.2">
      <c r="D76" s="789" t="s">
        <v>178</v>
      </c>
      <c r="E76" s="789"/>
      <c r="F76" s="789"/>
      <c r="G76" s="789"/>
      <c r="H76" s="789"/>
      <c r="I76" s="789"/>
      <c r="J76" s="789"/>
      <c r="K76" s="789"/>
      <c r="L76" s="789"/>
      <c r="M76" s="789"/>
      <c r="P76" s="98"/>
      <c r="Q76" s="98"/>
      <c r="R76" s="98"/>
      <c r="S76" s="156"/>
      <c r="T76" s="158"/>
      <c r="U76" s="161"/>
      <c r="V76" s="162"/>
    </row>
    <row r="77" spans="2:22" s="29" customFormat="1" ht="15" x14ac:dyDescent="0.2">
      <c r="D77" s="789" t="s">
        <v>179</v>
      </c>
      <c r="E77" s="789"/>
      <c r="F77" s="789"/>
      <c r="G77" s="789"/>
      <c r="H77" s="789"/>
      <c r="I77" s="789"/>
      <c r="J77" s="789"/>
      <c r="K77" s="789"/>
      <c r="L77" s="789"/>
      <c r="M77" s="789"/>
      <c r="P77" s="98"/>
      <c r="Q77" s="98"/>
      <c r="R77" s="98"/>
      <c r="S77" s="156"/>
      <c r="T77" s="83"/>
      <c r="U77" s="161"/>
      <c r="V77" s="162"/>
    </row>
    <row r="78" spans="2:22" s="29" customFormat="1" ht="15" x14ac:dyDescent="0.2">
      <c r="D78" s="789" t="s">
        <v>180</v>
      </c>
      <c r="E78" s="789"/>
      <c r="F78" s="789"/>
      <c r="G78" s="789"/>
      <c r="H78" s="789"/>
      <c r="I78" s="789"/>
      <c r="J78" s="789"/>
      <c r="K78" s="789"/>
      <c r="L78" s="789"/>
      <c r="M78" s="789"/>
      <c r="P78" s="98"/>
      <c r="Q78" s="98"/>
      <c r="R78" s="98"/>
      <c r="S78" s="156"/>
      <c r="T78" s="83"/>
      <c r="U78" s="161"/>
      <c r="V78" s="162"/>
    </row>
    <row r="79" spans="2:22" s="29" customFormat="1" ht="15" x14ac:dyDescent="0.2">
      <c r="D79" s="163"/>
      <c r="E79" s="164"/>
      <c r="F79" s="164"/>
      <c r="G79" s="164"/>
      <c r="H79" s="164"/>
      <c r="I79" s="164"/>
      <c r="J79" s="164"/>
      <c r="K79" s="164"/>
      <c r="L79" s="608"/>
      <c r="M79" s="164"/>
      <c r="P79" s="98"/>
      <c r="Q79" s="98"/>
      <c r="R79" s="98"/>
      <c r="S79" s="156"/>
      <c r="T79" s="83"/>
      <c r="U79" s="161"/>
      <c r="V79" s="162"/>
    </row>
    <row r="80" spans="2:22" s="29" customFormat="1" ht="15" x14ac:dyDescent="0.2">
      <c r="C80" s="791" t="s">
        <v>181</v>
      </c>
      <c r="D80" s="791"/>
      <c r="E80" s="791"/>
      <c r="F80" s="791"/>
      <c r="G80" s="791"/>
      <c r="H80" s="791"/>
      <c r="I80" s="791"/>
      <c r="J80" s="791"/>
      <c r="K80" s="791"/>
      <c r="L80" s="791"/>
      <c r="M80" s="791"/>
      <c r="N80" s="791"/>
      <c r="O80" s="791"/>
      <c r="P80" s="791"/>
      <c r="Q80" s="98"/>
      <c r="R80" s="98"/>
      <c r="S80" s="156"/>
      <c r="T80" s="83"/>
      <c r="U80" s="161"/>
      <c r="V80" s="162"/>
    </row>
    <row r="81" spans="3:22" s="29" customFormat="1" ht="15" x14ac:dyDescent="0.2">
      <c r="C81" s="785" t="s">
        <v>182</v>
      </c>
      <c r="D81" s="785"/>
      <c r="E81" s="785"/>
      <c r="F81" s="785"/>
      <c r="G81" s="785"/>
      <c r="H81" s="785"/>
      <c r="I81" s="785"/>
      <c r="J81" s="785"/>
      <c r="K81" s="785"/>
      <c r="L81" s="785"/>
      <c r="M81" s="785"/>
      <c r="N81" s="785"/>
      <c r="O81" s="785"/>
      <c r="P81" s="785"/>
      <c r="Q81" s="98"/>
      <c r="R81" s="98"/>
      <c r="S81" s="156"/>
      <c r="T81" s="83"/>
      <c r="U81" s="161"/>
      <c r="V81" s="162"/>
    </row>
    <row r="82" spans="3:22" s="29" customFormat="1" ht="15" x14ac:dyDescent="0.2">
      <c r="C82" s="791" t="s">
        <v>183</v>
      </c>
      <c r="D82" s="791"/>
      <c r="E82" s="791"/>
      <c r="F82" s="791"/>
      <c r="G82" s="791"/>
      <c r="H82" s="791"/>
      <c r="I82" s="791"/>
      <c r="J82" s="791"/>
      <c r="K82" s="791"/>
      <c r="L82" s="791"/>
      <c r="M82" s="791"/>
      <c r="N82" s="791"/>
      <c r="O82" s="791"/>
      <c r="P82" s="791"/>
      <c r="Q82" s="98"/>
      <c r="R82" s="98"/>
      <c r="S82" s="156"/>
      <c r="T82" s="83"/>
      <c r="U82" s="161"/>
      <c r="V82" s="162"/>
    </row>
    <row r="83" spans="3:22" s="29" customFormat="1" ht="15" x14ac:dyDescent="0.2">
      <c r="C83" s="29" t="s">
        <v>184</v>
      </c>
      <c r="D83" s="164"/>
      <c r="E83" s="164"/>
      <c r="F83" s="164"/>
      <c r="G83" s="164"/>
      <c r="H83" s="164"/>
      <c r="I83" s="164"/>
      <c r="J83" s="164"/>
      <c r="K83" s="164"/>
      <c r="L83" s="608"/>
      <c r="M83" s="164"/>
      <c r="P83" s="98"/>
      <c r="Q83" s="98"/>
      <c r="R83" s="98"/>
      <c r="S83" s="156"/>
      <c r="T83" s="83"/>
    </row>
    <row r="84" spans="3:22" s="29" customFormat="1" ht="15" x14ac:dyDescent="0.2">
      <c r="D84" s="97"/>
      <c r="E84" s="97"/>
      <c r="F84" s="98"/>
      <c r="G84" s="98"/>
      <c r="I84" s="98"/>
      <c r="K84" s="98"/>
      <c r="L84" s="98"/>
      <c r="M84" s="98"/>
      <c r="P84" s="98"/>
      <c r="Q84" s="98"/>
      <c r="R84" s="98"/>
      <c r="S84" s="156"/>
      <c r="T84" s="83"/>
    </row>
    <row r="85" spans="3:22" s="29" customFormat="1" ht="15" x14ac:dyDescent="0.2">
      <c r="C85" s="165" t="s">
        <v>185</v>
      </c>
      <c r="D85" s="166"/>
      <c r="E85" s="166"/>
      <c r="F85" s="167"/>
      <c r="G85" s="167"/>
      <c r="H85" s="165"/>
      <c r="I85" s="167"/>
      <c r="K85" s="98"/>
      <c r="L85" s="98"/>
      <c r="M85" s="98"/>
      <c r="P85" s="98"/>
      <c r="Q85" s="98"/>
      <c r="R85" s="98"/>
      <c r="S85" s="156"/>
      <c r="T85" s="83"/>
    </row>
    <row r="86" spans="3:22" s="29" customFormat="1" ht="15" x14ac:dyDescent="0.2">
      <c r="D86" s="97"/>
      <c r="E86" s="97"/>
      <c r="F86" s="98"/>
      <c r="G86" s="98"/>
      <c r="I86" s="98"/>
      <c r="K86" s="98"/>
      <c r="L86" s="98"/>
      <c r="M86" s="98"/>
      <c r="P86" s="98"/>
      <c r="Q86" s="98"/>
      <c r="R86" s="98"/>
      <c r="S86" s="156"/>
      <c r="T86" s="83"/>
    </row>
    <row r="87" spans="3:22" s="29" customFormat="1" ht="15.75" x14ac:dyDescent="0.2">
      <c r="C87" s="168" t="s">
        <v>140</v>
      </c>
      <c r="D87" s="792" t="s">
        <v>186</v>
      </c>
      <c r="E87" s="792"/>
      <c r="F87" s="792"/>
      <c r="G87" s="792"/>
      <c r="H87" s="792"/>
      <c r="I87" s="792"/>
      <c r="J87" s="792"/>
      <c r="K87" s="792"/>
      <c r="L87" s="792"/>
      <c r="M87" s="792"/>
      <c r="P87" s="98"/>
      <c r="Q87" s="98"/>
      <c r="R87" s="98"/>
      <c r="S87" s="156"/>
      <c r="T87" s="83"/>
    </row>
    <row r="88" spans="3:22" s="29" customFormat="1" ht="15.75" x14ac:dyDescent="0.2">
      <c r="C88" s="168" t="s">
        <v>187</v>
      </c>
      <c r="D88" s="789" t="s">
        <v>188</v>
      </c>
      <c r="E88" s="789"/>
      <c r="F88" s="789"/>
      <c r="G88" s="789"/>
      <c r="H88" s="789"/>
      <c r="I88" s="789"/>
      <c r="J88" s="789"/>
      <c r="K88" s="789"/>
      <c r="L88" s="789"/>
      <c r="M88" s="789"/>
      <c r="P88" s="98"/>
      <c r="Q88" s="98"/>
      <c r="R88" s="98"/>
      <c r="S88" s="156"/>
      <c r="T88" s="83"/>
    </row>
    <row r="89" spans="3:22" s="29" customFormat="1" ht="15.75" x14ac:dyDescent="0.2">
      <c r="C89" s="168"/>
      <c r="D89" s="789" t="s">
        <v>189</v>
      </c>
      <c r="E89" s="789"/>
      <c r="F89" s="789"/>
      <c r="G89" s="789"/>
      <c r="H89" s="789"/>
      <c r="I89" s="789"/>
      <c r="J89" s="789"/>
      <c r="K89" s="789"/>
      <c r="L89" s="789"/>
      <c r="M89" s="789"/>
      <c r="P89" s="98"/>
      <c r="Q89" s="98"/>
      <c r="R89" s="98"/>
      <c r="S89" s="156"/>
      <c r="T89" s="83"/>
      <c r="U89" s="161"/>
      <c r="V89" s="162"/>
    </row>
    <row r="90" spans="3:22" s="29" customFormat="1" ht="15.75" x14ac:dyDescent="0.2">
      <c r="C90" s="168"/>
      <c r="D90" s="789" t="s">
        <v>190</v>
      </c>
      <c r="E90" s="789"/>
      <c r="F90" s="789"/>
      <c r="G90" s="789"/>
      <c r="H90" s="789"/>
      <c r="I90" s="789"/>
      <c r="J90" s="789"/>
      <c r="K90" s="789"/>
      <c r="L90" s="789"/>
      <c r="M90" s="789"/>
      <c r="P90" s="98"/>
      <c r="Q90" s="98"/>
      <c r="R90" s="98"/>
      <c r="S90" s="156"/>
      <c r="T90" s="83"/>
    </row>
    <row r="91" spans="3:22" s="29" customFormat="1" ht="15.75" x14ac:dyDescent="0.2">
      <c r="C91" s="168"/>
      <c r="D91" s="789" t="s">
        <v>191</v>
      </c>
      <c r="E91" s="789"/>
      <c r="F91" s="789"/>
      <c r="G91" s="789"/>
      <c r="H91" s="789"/>
      <c r="I91" s="789"/>
      <c r="J91" s="789"/>
      <c r="K91" s="789"/>
      <c r="L91" s="789"/>
      <c r="M91" s="789"/>
      <c r="P91" s="98"/>
      <c r="Q91" s="98"/>
      <c r="R91" s="98"/>
      <c r="S91" s="156"/>
      <c r="T91" s="83"/>
    </row>
    <row r="92" spans="3:22" s="29" customFormat="1" ht="45" customHeight="1" x14ac:dyDescent="0.2">
      <c r="C92" s="169" t="s">
        <v>142</v>
      </c>
      <c r="D92" s="793" t="s">
        <v>192</v>
      </c>
      <c r="E92" s="793"/>
      <c r="F92" s="793"/>
      <c r="G92" s="793"/>
      <c r="H92" s="793"/>
      <c r="I92" s="793"/>
      <c r="J92" s="793"/>
      <c r="K92" s="793"/>
      <c r="L92" s="793"/>
      <c r="M92" s="793"/>
      <c r="P92" s="98"/>
      <c r="Q92" s="98"/>
      <c r="R92" s="98"/>
      <c r="S92" s="156"/>
      <c r="T92" s="83"/>
      <c r="U92" s="170"/>
      <c r="V92" s="170"/>
    </row>
    <row r="93" spans="3:22" s="29" customFormat="1" ht="15.75" x14ac:dyDescent="0.2">
      <c r="C93" s="168" t="s">
        <v>143</v>
      </c>
      <c r="D93" s="792" t="s">
        <v>193</v>
      </c>
      <c r="E93" s="792"/>
      <c r="F93" s="792"/>
      <c r="G93" s="792"/>
      <c r="H93" s="792"/>
      <c r="I93" s="792"/>
      <c r="J93" s="792"/>
      <c r="K93" s="792"/>
      <c r="L93" s="792"/>
      <c r="M93" s="792"/>
      <c r="P93" s="98"/>
      <c r="Q93" s="98"/>
      <c r="R93" s="98"/>
      <c r="S93" s="156"/>
      <c r="T93" s="83"/>
    </row>
    <row r="94" spans="3:22" s="29" customFormat="1" ht="15.75" x14ac:dyDescent="0.2">
      <c r="C94" s="168"/>
      <c r="D94" s="792" t="s">
        <v>194</v>
      </c>
      <c r="E94" s="792"/>
      <c r="F94" s="792"/>
      <c r="G94" s="792"/>
      <c r="H94" s="792"/>
      <c r="I94" s="792"/>
      <c r="J94" s="792"/>
      <c r="K94" s="792"/>
      <c r="L94" s="792"/>
      <c r="M94" s="792"/>
      <c r="P94" s="98"/>
      <c r="Q94" s="98"/>
      <c r="R94" s="98"/>
      <c r="S94" s="156"/>
      <c r="T94" s="83"/>
    </row>
    <row r="95" spans="3:22" s="170" customFormat="1" ht="15.75" x14ac:dyDescent="0.2">
      <c r="C95" s="168" t="s">
        <v>166</v>
      </c>
      <c r="D95" s="794" t="s">
        <v>195</v>
      </c>
      <c r="E95" s="794"/>
      <c r="F95" s="794"/>
      <c r="G95" s="794"/>
      <c r="H95" s="794"/>
      <c r="I95" s="794"/>
      <c r="J95" s="794"/>
      <c r="K95" s="794"/>
      <c r="L95" s="794"/>
      <c r="M95" s="794"/>
      <c r="P95" s="171"/>
      <c r="Q95" s="171"/>
      <c r="R95" s="171"/>
      <c r="T95" s="172"/>
      <c r="U95" s="29"/>
      <c r="V95" s="29"/>
    </row>
    <row r="96" spans="3:22" s="29" customFormat="1" ht="15.75" x14ac:dyDescent="0.2">
      <c r="C96" s="168" t="s">
        <v>145</v>
      </c>
      <c r="D96" s="792" t="s">
        <v>196</v>
      </c>
      <c r="E96" s="792"/>
      <c r="F96" s="792"/>
      <c r="G96" s="792"/>
      <c r="H96" s="792"/>
      <c r="I96" s="792"/>
      <c r="J96" s="792"/>
      <c r="K96" s="792"/>
      <c r="L96" s="792"/>
      <c r="M96" s="792"/>
      <c r="P96" s="98"/>
      <c r="Q96" s="98"/>
      <c r="R96" s="98"/>
      <c r="S96" s="156"/>
      <c r="T96" s="83"/>
    </row>
    <row r="97" spans="3:22" s="29" customFormat="1" ht="15.75" x14ac:dyDescent="0.2">
      <c r="C97" s="168" t="s">
        <v>197</v>
      </c>
      <c r="D97" s="792" t="s">
        <v>198</v>
      </c>
      <c r="E97" s="792"/>
      <c r="F97" s="792"/>
      <c r="G97" s="792"/>
      <c r="H97" s="792"/>
      <c r="I97" s="792"/>
      <c r="J97" s="792"/>
      <c r="K97" s="792"/>
      <c r="L97" s="792"/>
      <c r="M97" s="792"/>
      <c r="P97" s="98"/>
      <c r="Q97" s="98"/>
      <c r="R97" s="98"/>
      <c r="S97" s="156"/>
      <c r="T97" s="83"/>
    </row>
    <row r="98" spans="3:22" s="29" customFormat="1" ht="15.75" x14ac:dyDescent="0.2">
      <c r="C98" s="168"/>
      <c r="D98" s="792" t="s">
        <v>199</v>
      </c>
      <c r="E98" s="792"/>
      <c r="F98" s="792"/>
      <c r="G98" s="792"/>
      <c r="H98" s="792"/>
      <c r="I98" s="792"/>
      <c r="J98" s="792"/>
      <c r="K98" s="792"/>
      <c r="L98" s="792"/>
      <c r="M98" s="792"/>
      <c r="P98" s="98"/>
      <c r="Q98" s="98"/>
      <c r="R98" s="98"/>
      <c r="S98" s="156"/>
      <c r="T98" s="83"/>
    </row>
    <row r="99" spans="3:22" s="29" customFormat="1" ht="15.75" x14ac:dyDescent="0.2">
      <c r="C99" s="168"/>
      <c r="D99" s="792" t="s">
        <v>200</v>
      </c>
      <c r="E99" s="792"/>
      <c r="F99" s="792"/>
      <c r="G99" s="792"/>
      <c r="H99" s="792"/>
      <c r="I99" s="792"/>
      <c r="J99" s="792"/>
      <c r="K99" s="792"/>
      <c r="L99" s="792"/>
      <c r="M99" s="792"/>
      <c r="P99" s="98"/>
      <c r="Q99" s="98"/>
      <c r="R99" s="98"/>
      <c r="S99" s="156"/>
      <c r="T99" s="83"/>
    </row>
    <row r="100" spans="3:22" s="29" customFormat="1" ht="15.75" x14ac:dyDescent="0.2">
      <c r="C100" s="168" t="s">
        <v>201</v>
      </c>
      <c r="D100" s="792" t="s">
        <v>202</v>
      </c>
      <c r="E100" s="792"/>
      <c r="F100" s="792"/>
      <c r="G100" s="792"/>
      <c r="H100" s="792"/>
      <c r="I100" s="792"/>
      <c r="J100" s="792"/>
      <c r="K100" s="792"/>
      <c r="L100" s="792"/>
      <c r="M100" s="792"/>
      <c r="P100" s="98"/>
      <c r="Q100" s="98"/>
      <c r="R100" s="98"/>
      <c r="S100" s="156"/>
      <c r="T100" s="83"/>
      <c r="U100" s="9"/>
      <c r="V100" s="9"/>
    </row>
    <row r="101" spans="3:22" s="29" customFormat="1" ht="15.75" x14ac:dyDescent="0.2">
      <c r="C101" s="168" t="s">
        <v>203</v>
      </c>
      <c r="D101" s="792" t="s">
        <v>204</v>
      </c>
      <c r="E101" s="792"/>
      <c r="F101" s="792"/>
      <c r="G101" s="792"/>
      <c r="H101" s="792"/>
      <c r="I101" s="792"/>
      <c r="J101" s="792"/>
      <c r="K101" s="792"/>
      <c r="L101" s="792"/>
      <c r="M101" s="792"/>
      <c r="P101" s="98"/>
      <c r="Q101" s="98"/>
      <c r="R101" s="98"/>
      <c r="S101" s="156"/>
      <c r="T101" s="83"/>
    </row>
    <row r="102" spans="3:22" s="29" customFormat="1" ht="15" x14ac:dyDescent="0.2">
      <c r="C102" s="171"/>
      <c r="D102" s="792" t="s">
        <v>205</v>
      </c>
      <c r="E102" s="792"/>
      <c r="F102" s="792"/>
      <c r="G102" s="792"/>
      <c r="H102" s="792"/>
      <c r="I102" s="792"/>
      <c r="J102" s="792"/>
      <c r="K102" s="792"/>
      <c r="L102" s="792"/>
      <c r="M102" s="792"/>
      <c r="P102" s="98"/>
      <c r="Q102" s="98"/>
      <c r="R102" s="98"/>
      <c r="S102" s="156"/>
      <c r="T102" s="83"/>
      <c r="U102" s="161"/>
      <c r="V102" s="162"/>
    </row>
    <row r="103" spans="3:22" ht="35.25" customHeight="1" x14ac:dyDescent="0.2">
      <c r="C103" s="168" t="s">
        <v>161</v>
      </c>
      <c r="D103" s="793" t="s">
        <v>206</v>
      </c>
      <c r="E103" s="793"/>
      <c r="F103" s="793"/>
      <c r="G103" s="793"/>
      <c r="H103" s="793"/>
      <c r="I103" s="793"/>
      <c r="J103" s="793"/>
      <c r="K103" s="793"/>
      <c r="L103" s="793"/>
      <c r="M103" s="793"/>
      <c r="U103" s="161"/>
      <c r="V103" s="162"/>
    </row>
    <row r="104" spans="3:22" s="29" customFormat="1" ht="15" x14ac:dyDescent="0.2">
      <c r="D104" s="97"/>
      <c r="E104" s="97"/>
      <c r="F104" s="98"/>
      <c r="G104" s="98"/>
      <c r="I104" s="98"/>
      <c r="K104" s="98"/>
      <c r="L104" s="98"/>
      <c r="M104" s="98"/>
      <c r="P104" s="98"/>
      <c r="Q104" s="98"/>
      <c r="R104" s="98"/>
      <c r="S104" s="156"/>
      <c r="T104" s="83"/>
    </row>
    <row r="105" spans="3:22" s="29" customFormat="1" ht="15.75" x14ac:dyDescent="0.25">
      <c r="C105" s="173" t="s">
        <v>207</v>
      </c>
      <c r="D105" s="789" t="s">
        <v>208</v>
      </c>
      <c r="E105" s="789"/>
      <c r="F105" s="789"/>
      <c r="G105" s="789"/>
      <c r="H105" s="789"/>
      <c r="I105" s="789"/>
      <c r="J105" s="789"/>
      <c r="K105" s="789"/>
      <c r="L105" s="789"/>
      <c r="M105" s="789"/>
      <c r="P105" s="98"/>
      <c r="Q105" s="98"/>
      <c r="R105" s="98"/>
      <c r="S105" s="156"/>
      <c r="T105" s="83"/>
    </row>
    <row r="106" spans="3:22" s="29" customFormat="1" ht="15.75" x14ac:dyDescent="0.25">
      <c r="C106" s="106"/>
      <c r="D106" s="789" t="s">
        <v>209</v>
      </c>
      <c r="E106" s="789"/>
      <c r="F106" s="789"/>
      <c r="G106" s="789"/>
      <c r="H106" s="789"/>
      <c r="I106" s="789"/>
      <c r="J106" s="789"/>
      <c r="K106" s="789"/>
      <c r="L106" s="789"/>
      <c r="M106" s="789"/>
      <c r="P106" s="98"/>
      <c r="Q106" s="98"/>
      <c r="R106" s="98"/>
      <c r="S106" s="156"/>
      <c r="T106" s="83"/>
      <c r="U106" s="9"/>
      <c r="V106" s="9"/>
    </row>
    <row r="107" spans="3:22" s="29" customFormat="1" ht="15" x14ac:dyDescent="0.2">
      <c r="D107" s="789" t="s">
        <v>210</v>
      </c>
      <c r="E107" s="789"/>
      <c r="F107" s="789"/>
      <c r="G107" s="789"/>
      <c r="H107" s="789"/>
      <c r="I107" s="789"/>
      <c r="J107" s="789"/>
      <c r="K107" s="789"/>
      <c r="L107" s="789"/>
      <c r="M107" s="789"/>
      <c r="P107" s="98"/>
      <c r="Q107" s="98"/>
      <c r="R107" s="98"/>
      <c r="S107" s="156"/>
      <c r="T107" s="83"/>
      <c r="U107" s="9"/>
      <c r="V107" s="9"/>
    </row>
    <row r="108" spans="3:22" s="29" customFormat="1" ht="15" x14ac:dyDescent="0.2">
      <c r="D108" s="96" t="s">
        <v>211</v>
      </c>
      <c r="E108" s="96"/>
      <c r="F108" s="98"/>
      <c r="G108" s="98"/>
      <c r="I108" s="98"/>
      <c r="K108" s="98"/>
      <c r="L108" s="98"/>
      <c r="M108" s="98"/>
      <c r="P108" s="98"/>
      <c r="Q108" s="98"/>
      <c r="R108" s="98"/>
      <c r="S108" s="156"/>
      <c r="T108" s="83"/>
      <c r="U108" s="9"/>
      <c r="V108" s="9"/>
    </row>
  </sheetData>
  <sheetProtection selectLockedCells="1"/>
  <mergeCells count="52">
    <mergeCell ref="D105:M105"/>
    <mergeCell ref="D106:M106"/>
    <mergeCell ref="D107:M107"/>
    <mergeCell ref="B55:S56"/>
    <mergeCell ref="B58:S59"/>
    <mergeCell ref="D98:M98"/>
    <mergeCell ref="D99:M99"/>
    <mergeCell ref="D100:M100"/>
    <mergeCell ref="D101:M101"/>
    <mergeCell ref="D102:M102"/>
    <mergeCell ref="D103:M103"/>
    <mergeCell ref="D92:M92"/>
    <mergeCell ref="D93:M93"/>
    <mergeCell ref="D94:M94"/>
    <mergeCell ref="D95:M95"/>
    <mergeCell ref="D96:M96"/>
    <mergeCell ref="D97:M97"/>
    <mergeCell ref="C82:P82"/>
    <mergeCell ref="D87:M87"/>
    <mergeCell ref="D88:M88"/>
    <mergeCell ref="D89:M89"/>
    <mergeCell ref="D90:M90"/>
    <mergeCell ref="D91:M91"/>
    <mergeCell ref="U72:V72"/>
    <mergeCell ref="D76:M76"/>
    <mergeCell ref="D77:M77"/>
    <mergeCell ref="D78:M78"/>
    <mergeCell ref="C80:P80"/>
    <mergeCell ref="B31:S32"/>
    <mergeCell ref="C81:P81"/>
    <mergeCell ref="B69:C69"/>
    <mergeCell ref="D69:F69"/>
    <mergeCell ref="D73:M73"/>
    <mergeCell ref="D74:M74"/>
    <mergeCell ref="D75:M75"/>
    <mergeCell ref="B52:S53"/>
    <mergeCell ref="B46:S47"/>
    <mergeCell ref="B49:S50"/>
    <mergeCell ref="B34:S35"/>
    <mergeCell ref="B37:S38"/>
    <mergeCell ref="B40:S41"/>
    <mergeCell ref="B43:S44"/>
    <mergeCell ref="B16:S17"/>
    <mergeCell ref="B19:S20"/>
    <mergeCell ref="B22:S23"/>
    <mergeCell ref="B25:S26"/>
    <mergeCell ref="B28:S29"/>
    <mergeCell ref="U8:V8"/>
    <mergeCell ref="B7:S7"/>
    <mergeCell ref="A10:A11"/>
    <mergeCell ref="B10:S11"/>
    <mergeCell ref="B13:S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8"/>
  <sheetViews>
    <sheetView topLeftCell="A23" zoomScaleNormal="100" workbookViewId="0">
      <selection activeCell="D1" sqref="D1"/>
    </sheetView>
  </sheetViews>
  <sheetFormatPr defaultRowHeight="11.25" x14ac:dyDescent="0.2"/>
  <cols>
    <col min="1" max="1" width="9.28515625" style="669" bestFit="1" customWidth="1"/>
    <col min="2" max="2" width="8.5703125" style="701" customWidth="1"/>
    <col min="3" max="3" width="11.28515625" style="701" customWidth="1"/>
    <col min="4" max="4" width="10.7109375" style="701" customWidth="1"/>
    <col min="5" max="5" width="9.5703125" style="701" bestFit="1" customWidth="1"/>
    <col min="6" max="6" width="7.28515625" style="701" bestFit="1" customWidth="1"/>
    <col min="7" max="7" width="10.7109375" style="701" customWidth="1"/>
    <col min="8" max="8" width="12.7109375" style="701" bestFit="1" customWidth="1"/>
    <col min="9" max="9" width="14.85546875" style="701" bestFit="1" customWidth="1"/>
    <col min="10" max="16" width="10.7109375" style="701" customWidth="1"/>
    <col min="17" max="19" width="10.7109375" style="669" customWidth="1"/>
    <col min="20" max="20" width="16.42578125" style="669" customWidth="1"/>
    <col min="21" max="16384" width="9.140625" style="669"/>
  </cols>
  <sheetData>
    <row r="1" spans="1:21" s="12" customFormat="1" ht="18.75" thickBot="1" x14ac:dyDescent="0.3">
      <c r="A1" s="35" t="s">
        <v>498</v>
      </c>
      <c r="D1" s="37"/>
      <c r="G1" s="658"/>
      <c r="H1" s="40" t="s">
        <v>75</v>
      </c>
      <c r="I1" s="659" t="s">
        <v>76</v>
      </c>
      <c r="J1" s="658"/>
      <c r="K1" s="37"/>
      <c r="L1" s="658"/>
      <c r="M1" s="658"/>
      <c r="N1" s="660"/>
      <c r="Q1" s="660"/>
      <c r="R1" s="33" t="s">
        <v>70</v>
      </c>
      <c r="S1" s="631">
        <f>+'Cover Page'!$D$1</f>
        <v>0</v>
      </c>
      <c r="T1" s="38"/>
    </row>
    <row r="2" spans="1:21" s="12" customFormat="1" ht="18" x14ac:dyDescent="0.25">
      <c r="B2" s="35"/>
      <c r="D2" s="37"/>
      <c r="E2" s="619"/>
      <c r="F2" s="619"/>
      <c r="G2" s="658"/>
      <c r="H2" s="658"/>
      <c r="I2" s="37"/>
      <c r="J2" s="658"/>
      <c r="K2" s="37"/>
      <c r="L2" s="658"/>
      <c r="M2" s="658"/>
      <c r="N2" s="660"/>
      <c r="Q2" s="660"/>
      <c r="R2" s="660"/>
      <c r="S2" s="635"/>
      <c r="T2" s="38"/>
    </row>
    <row r="3" spans="1:21" s="397" customFormat="1" x14ac:dyDescent="0.2">
      <c r="B3" s="16"/>
      <c r="C3" s="661" t="s">
        <v>137</v>
      </c>
      <c r="D3" s="661"/>
      <c r="E3" s="662"/>
      <c r="F3" s="662"/>
      <c r="G3" s="663"/>
      <c r="H3" s="663"/>
      <c r="I3" s="661"/>
      <c r="J3" s="663"/>
      <c r="K3" s="661"/>
      <c r="L3" s="663"/>
      <c r="M3" s="663"/>
      <c r="N3" s="663"/>
      <c r="Q3" s="663"/>
      <c r="R3" s="663"/>
      <c r="S3" s="664"/>
      <c r="T3" s="665"/>
    </row>
    <row r="4" spans="1:21" s="397" customFormat="1" x14ac:dyDescent="0.2">
      <c r="B4" s="666"/>
      <c r="C4" s="667"/>
      <c r="D4" s="668"/>
      <c r="E4" s="662"/>
      <c r="F4" s="662"/>
      <c r="G4" s="663"/>
      <c r="H4" s="663"/>
      <c r="I4" s="661"/>
      <c r="J4" s="663"/>
      <c r="K4" s="661"/>
      <c r="L4" s="663"/>
      <c r="M4" s="663"/>
      <c r="N4" s="663"/>
      <c r="Q4" s="663"/>
      <c r="R4" s="663"/>
      <c r="S4" s="664"/>
      <c r="T4" s="665"/>
    </row>
    <row r="5" spans="1:21" ht="20.25" customHeight="1" thickBot="1" x14ac:dyDescent="0.25">
      <c r="B5" s="670"/>
      <c r="C5" s="671"/>
      <c r="D5" s="672"/>
      <c r="E5" s="797" t="s">
        <v>475</v>
      </c>
      <c r="F5" s="797"/>
      <c r="G5" s="797"/>
      <c r="H5" s="797"/>
      <c r="I5" s="797"/>
      <c r="J5" s="797"/>
      <c r="K5" s="797"/>
      <c r="L5" s="797"/>
      <c r="M5" s="797"/>
      <c r="N5" s="797"/>
      <c r="O5" s="797"/>
      <c r="P5" s="797"/>
      <c r="Q5" s="797" t="s">
        <v>476</v>
      </c>
      <c r="R5" s="797"/>
      <c r="S5" s="673"/>
      <c r="T5" s="673" t="s">
        <v>499</v>
      </c>
    </row>
    <row r="6" spans="1:21" s="674" customFormat="1" ht="57.75" x14ac:dyDescent="0.2">
      <c r="B6" s="798" t="s">
        <v>478</v>
      </c>
      <c r="C6" s="799"/>
      <c r="D6" s="675" t="s">
        <v>479</v>
      </c>
      <c r="E6" s="675" t="s">
        <v>480</v>
      </c>
      <c r="F6" s="675" t="s">
        <v>481</v>
      </c>
      <c r="G6" s="675" t="s">
        <v>482</v>
      </c>
      <c r="H6" s="675" t="s">
        <v>483</v>
      </c>
      <c r="I6" s="675" t="s">
        <v>484</v>
      </c>
      <c r="J6" s="675" t="s">
        <v>485</v>
      </c>
      <c r="K6" s="675" t="s">
        <v>486</v>
      </c>
      <c r="L6" s="676" t="s">
        <v>487</v>
      </c>
      <c r="M6" s="675" t="s">
        <v>488</v>
      </c>
      <c r="N6" s="676" t="s">
        <v>489</v>
      </c>
      <c r="O6" s="675" t="s">
        <v>490</v>
      </c>
      <c r="P6" s="677" t="s">
        <v>480</v>
      </c>
      <c r="Q6" s="677" t="s">
        <v>482</v>
      </c>
      <c r="R6" s="677" t="s">
        <v>488</v>
      </c>
      <c r="S6" s="678" t="s">
        <v>500</v>
      </c>
      <c r="T6" s="679" t="s">
        <v>169</v>
      </c>
      <c r="U6" s="669"/>
    </row>
    <row r="7" spans="1:21" s="681" customFormat="1" ht="24.95" customHeight="1" x14ac:dyDescent="0.2">
      <c r="A7" s="663">
        <v>1</v>
      </c>
      <c r="B7" s="795" t="str">
        <f>IF(Personnel!C9&lt;&gt;"", +Personnel!C9, "")</f>
        <v/>
      </c>
      <c r="C7" s="796"/>
      <c r="D7" s="709"/>
      <c r="E7" s="709"/>
      <c r="F7" s="709"/>
      <c r="G7" s="709"/>
      <c r="H7" s="709"/>
      <c r="I7" s="709"/>
      <c r="J7" s="709"/>
      <c r="K7" s="709"/>
      <c r="L7" s="709"/>
      <c r="M7" s="709"/>
      <c r="N7" s="709"/>
      <c r="O7" s="709"/>
      <c r="P7" s="709"/>
      <c r="Q7" s="709"/>
      <c r="R7" s="709"/>
      <c r="S7" s="709"/>
      <c r="T7" s="680">
        <f t="shared" ref="T7:T23" si="0">SUM(D7:S7)</f>
        <v>0</v>
      </c>
    </row>
    <row r="8" spans="1:21" s="681" customFormat="1" ht="24.95" customHeight="1" x14ac:dyDescent="0.2">
      <c r="A8" s="663">
        <v>2</v>
      </c>
      <c r="B8" s="795" t="str">
        <f>IF(Personnel!C12&lt;&gt;"", +Personnel!C12, "")</f>
        <v/>
      </c>
      <c r="C8" s="796"/>
      <c r="D8" s="709"/>
      <c r="E8" s="709"/>
      <c r="F8" s="709"/>
      <c r="G8" s="709"/>
      <c r="H8" s="709"/>
      <c r="I8" s="709"/>
      <c r="J8" s="709"/>
      <c r="K8" s="709"/>
      <c r="L8" s="709"/>
      <c r="M8" s="709"/>
      <c r="N8" s="709"/>
      <c r="O8" s="709"/>
      <c r="P8" s="709"/>
      <c r="Q8" s="709"/>
      <c r="R8" s="709"/>
      <c r="S8" s="709"/>
      <c r="T8" s="680">
        <f t="shared" si="0"/>
        <v>0</v>
      </c>
    </row>
    <row r="9" spans="1:21" s="681" customFormat="1" ht="24.95" customHeight="1" x14ac:dyDescent="0.2">
      <c r="A9" s="663">
        <v>3</v>
      </c>
      <c r="B9" s="795" t="str">
        <f>+IF(Personnel!C15&lt;&gt;"", +Personnel!C15, "")</f>
        <v/>
      </c>
      <c r="C9" s="796"/>
      <c r="D9" s="709"/>
      <c r="E9" s="709"/>
      <c r="F9" s="709"/>
      <c r="G9" s="709"/>
      <c r="H9" s="709"/>
      <c r="I9" s="709"/>
      <c r="J9" s="709"/>
      <c r="K9" s="709"/>
      <c r="L9" s="709"/>
      <c r="M9" s="709"/>
      <c r="N9" s="709"/>
      <c r="O9" s="709"/>
      <c r="P9" s="709"/>
      <c r="Q9" s="709"/>
      <c r="R9" s="709"/>
      <c r="S9" s="709"/>
      <c r="T9" s="680">
        <f t="shared" si="0"/>
        <v>0</v>
      </c>
    </row>
    <row r="10" spans="1:21" s="681" customFormat="1" ht="24.95" customHeight="1" x14ac:dyDescent="0.2">
      <c r="A10" s="663">
        <v>4</v>
      </c>
      <c r="B10" s="795" t="str">
        <f>IF(Personnel!C18&lt;&gt;"", +Personnel!C18, "")</f>
        <v/>
      </c>
      <c r="C10" s="796"/>
      <c r="D10" s="709"/>
      <c r="E10" s="709"/>
      <c r="F10" s="709"/>
      <c r="G10" s="709"/>
      <c r="H10" s="709"/>
      <c r="I10" s="709"/>
      <c r="J10" s="709"/>
      <c r="K10" s="709"/>
      <c r="L10" s="709"/>
      <c r="M10" s="709"/>
      <c r="N10" s="709"/>
      <c r="O10" s="709"/>
      <c r="P10" s="709"/>
      <c r="Q10" s="709"/>
      <c r="R10" s="709"/>
      <c r="S10" s="709"/>
      <c r="T10" s="680">
        <f t="shared" si="0"/>
        <v>0</v>
      </c>
    </row>
    <row r="11" spans="1:21" s="681" customFormat="1" ht="24.95" customHeight="1" x14ac:dyDescent="0.2">
      <c r="A11" s="663">
        <v>5</v>
      </c>
      <c r="B11" s="795" t="str">
        <f>IF(Personnel!C21&lt;&gt;"", +Personnel!C21, "")</f>
        <v/>
      </c>
      <c r="C11" s="796"/>
      <c r="D11" s="709"/>
      <c r="E11" s="709"/>
      <c r="F11" s="709"/>
      <c r="G11" s="709"/>
      <c r="H11" s="709"/>
      <c r="I11" s="709"/>
      <c r="J11" s="709"/>
      <c r="K11" s="709"/>
      <c r="L11" s="709"/>
      <c r="M11" s="709"/>
      <c r="N11" s="709"/>
      <c r="O11" s="709"/>
      <c r="P11" s="709"/>
      <c r="Q11" s="709"/>
      <c r="R11" s="709"/>
      <c r="S11" s="709"/>
      <c r="T11" s="680">
        <f t="shared" ref="T11:T15" si="1">SUM(D11:S11)</f>
        <v>0</v>
      </c>
    </row>
    <row r="12" spans="1:21" s="681" customFormat="1" ht="24.95" customHeight="1" x14ac:dyDescent="0.2">
      <c r="A12" s="663">
        <v>6</v>
      </c>
      <c r="B12" s="795" t="str">
        <f>IF(Personnel!C24&lt;&gt;"", +Personnel!C24, "")</f>
        <v/>
      </c>
      <c r="C12" s="796"/>
      <c r="D12" s="709"/>
      <c r="E12" s="709"/>
      <c r="F12" s="709"/>
      <c r="G12" s="709"/>
      <c r="H12" s="709"/>
      <c r="I12" s="709"/>
      <c r="J12" s="709"/>
      <c r="K12" s="709"/>
      <c r="L12" s="709"/>
      <c r="M12" s="709"/>
      <c r="N12" s="709"/>
      <c r="O12" s="709"/>
      <c r="P12" s="709"/>
      <c r="Q12" s="709"/>
      <c r="R12" s="709"/>
      <c r="S12" s="709"/>
      <c r="T12" s="680">
        <f t="shared" si="1"/>
        <v>0</v>
      </c>
    </row>
    <row r="13" spans="1:21" s="681" customFormat="1" ht="24.95" customHeight="1" x14ac:dyDescent="0.2">
      <c r="A13" s="663">
        <v>7</v>
      </c>
      <c r="B13" s="795" t="str">
        <f>IF(Personnel!C27&lt;&gt;"", +Personnel!C27, "")</f>
        <v/>
      </c>
      <c r="C13" s="796"/>
      <c r="D13" s="709"/>
      <c r="E13" s="709"/>
      <c r="F13" s="709"/>
      <c r="G13" s="709"/>
      <c r="H13" s="709"/>
      <c r="I13" s="709"/>
      <c r="J13" s="709"/>
      <c r="K13" s="709"/>
      <c r="L13" s="709"/>
      <c r="M13" s="709"/>
      <c r="N13" s="709"/>
      <c r="O13" s="709"/>
      <c r="P13" s="709"/>
      <c r="Q13" s="709"/>
      <c r="R13" s="709"/>
      <c r="S13" s="709"/>
      <c r="T13" s="680">
        <f t="shared" si="1"/>
        <v>0</v>
      </c>
    </row>
    <row r="14" spans="1:21" s="681" customFormat="1" ht="24.95" customHeight="1" x14ac:dyDescent="0.2">
      <c r="A14" s="663">
        <v>8</v>
      </c>
      <c r="B14" s="795" t="str">
        <f>IF(Personnel!C30&lt;&gt;"", +Personnel!C30, "")</f>
        <v/>
      </c>
      <c r="C14" s="796"/>
      <c r="D14" s="709"/>
      <c r="E14" s="709"/>
      <c r="F14" s="709"/>
      <c r="G14" s="709"/>
      <c r="H14" s="709"/>
      <c r="I14" s="709"/>
      <c r="J14" s="709"/>
      <c r="K14" s="709"/>
      <c r="L14" s="709"/>
      <c r="M14" s="709"/>
      <c r="N14" s="709"/>
      <c r="O14" s="709"/>
      <c r="P14" s="709"/>
      <c r="Q14" s="709"/>
      <c r="R14" s="709"/>
      <c r="S14" s="709"/>
      <c r="T14" s="680">
        <f t="shared" si="1"/>
        <v>0</v>
      </c>
    </row>
    <row r="15" spans="1:21" s="681" customFormat="1" ht="24.95" customHeight="1" x14ac:dyDescent="0.2">
      <c r="A15" s="663">
        <v>9</v>
      </c>
      <c r="B15" s="795" t="str">
        <f>IF(Personnel!C33&lt;&gt;"", +Personnel!C33, "")</f>
        <v/>
      </c>
      <c r="C15" s="796"/>
      <c r="D15" s="709"/>
      <c r="E15" s="709"/>
      <c r="F15" s="709"/>
      <c r="G15" s="709"/>
      <c r="H15" s="709"/>
      <c r="I15" s="709"/>
      <c r="J15" s="709"/>
      <c r="K15" s="709"/>
      <c r="L15" s="709"/>
      <c r="M15" s="709"/>
      <c r="N15" s="709"/>
      <c r="O15" s="709"/>
      <c r="P15" s="709"/>
      <c r="Q15" s="709"/>
      <c r="R15" s="709"/>
      <c r="S15" s="709"/>
      <c r="T15" s="680">
        <f t="shared" si="1"/>
        <v>0</v>
      </c>
    </row>
    <row r="16" spans="1:21" s="681" customFormat="1" ht="24.95" customHeight="1" x14ac:dyDescent="0.2">
      <c r="A16" s="663">
        <v>10</v>
      </c>
      <c r="B16" s="795" t="str">
        <f>IF(Personnel!C36&lt;&gt;"", +Personnel!C36, "")</f>
        <v/>
      </c>
      <c r="C16" s="796"/>
      <c r="D16" s="709"/>
      <c r="E16" s="709"/>
      <c r="F16" s="709"/>
      <c r="G16" s="709"/>
      <c r="H16" s="709"/>
      <c r="I16" s="709"/>
      <c r="J16" s="709"/>
      <c r="K16" s="709"/>
      <c r="L16" s="709"/>
      <c r="M16" s="709"/>
      <c r="N16" s="709"/>
      <c r="O16" s="709"/>
      <c r="P16" s="709"/>
      <c r="Q16" s="709"/>
      <c r="R16" s="709"/>
      <c r="S16" s="709"/>
      <c r="T16" s="680">
        <f t="shared" si="0"/>
        <v>0</v>
      </c>
    </row>
    <row r="17" spans="1:20" s="681" customFormat="1" ht="24.95" customHeight="1" x14ac:dyDescent="0.2">
      <c r="A17" s="663">
        <v>11</v>
      </c>
      <c r="B17" s="795" t="str">
        <f>IF(Personnel!C39&lt;&gt;"", +Personnel!C39, "")</f>
        <v/>
      </c>
      <c r="C17" s="796"/>
      <c r="D17" s="709"/>
      <c r="E17" s="709"/>
      <c r="F17" s="709"/>
      <c r="G17" s="709"/>
      <c r="H17" s="709"/>
      <c r="I17" s="709"/>
      <c r="J17" s="709"/>
      <c r="K17" s="709"/>
      <c r="L17" s="709"/>
      <c r="M17" s="709"/>
      <c r="N17" s="709"/>
      <c r="O17" s="709"/>
      <c r="P17" s="709"/>
      <c r="Q17" s="709"/>
      <c r="R17" s="709"/>
      <c r="S17" s="709"/>
      <c r="T17" s="680">
        <f t="shared" si="0"/>
        <v>0</v>
      </c>
    </row>
    <row r="18" spans="1:20" s="681" customFormat="1" ht="24.95" customHeight="1" x14ac:dyDescent="0.2">
      <c r="A18" s="663">
        <v>12</v>
      </c>
      <c r="B18" s="795" t="str">
        <f>IF(Personnel!C42&lt;&gt;"", +Personnel!C42, "")</f>
        <v/>
      </c>
      <c r="C18" s="796"/>
      <c r="D18" s="709"/>
      <c r="E18" s="709"/>
      <c r="F18" s="709"/>
      <c r="G18" s="709"/>
      <c r="H18" s="709"/>
      <c r="I18" s="709"/>
      <c r="J18" s="709"/>
      <c r="K18" s="709"/>
      <c r="L18" s="709"/>
      <c r="M18" s="709"/>
      <c r="N18" s="709"/>
      <c r="O18" s="709"/>
      <c r="P18" s="709"/>
      <c r="Q18" s="709"/>
      <c r="R18" s="709"/>
      <c r="S18" s="709"/>
      <c r="T18" s="680">
        <f t="shared" ref="T18:T19" si="2">SUM(D18:S18)</f>
        <v>0</v>
      </c>
    </row>
    <row r="19" spans="1:20" s="681" customFormat="1" ht="24.95" customHeight="1" x14ac:dyDescent="0.2">
      <c r="A19" s="663">
        <v>13</v>
      </c>
      <c r="B19" s="795" t="str">
        <f>IF(Personnel!C45&lt;&gt;"", +Personnel!C45, "")</f>
        <v/>
      </c>
      <c r="C19" s="796"/>
      <c r="D19" s="709"/>
      <c r="E19" s="709"/>
      <c r="F19" s="709"/>
      <c r="G19" s="709"/>
      <c r="H19" s="709"/>
      <c r="I19" s="709"/>
      <c r="J19" s="709"/>
      <c r="K19" s="709"/>
      <c r="L19" s="709"/>
      <c r="M19" s="709"/>
      <c r="N19" s="709"/>
      <c r="O19" s="709"/>
      <c r="P19" s="709"/>
      <c r="Q19" s="709"/>
      <c r="R19" s="709"/>
      <c r="S19" s="709"/>
      <c r="T19" s="680">
        <f t="shared" si="2"/>
        <v>0</v>
      </c>
    </row>
    <row r="20" spans="1:20" s="681" customFormat="1" ht="24.95" customHeight="1" x14ac:dyDescent="0.2">
      <c r="A20" s="663">
        <v>14</v>
      </c>
      <c r="B20" s="795" t="str">
        <f>IF(Personnel!C48&lt;&gt;"", +Personnel!C48, "")</f>
        <v/>
      </c>
      <c r="C20" s="796"/>
      <c r="D20" s="709"/>
      <c r="E20" s="709"/>
      <c r="F20" s="709"/>
      <c r="G20" s="709"/>
      <c r="H20" s="709"/>
      <c r="I20" s="709"/>
      <c r="J20" s="709"/>
      <c r="K20" s="709"/>
      <c r="L20" s="709"/>
      <c r="M20" s="709"/>
      <c r="N20" s="709"/>
      <c r="O20" s="709"/>
      <c r="P20" s="709"/>
      <c r="Q20" s="709"/>
      <c r="R20" s="709"/>
      <c r="S20" s="709"/>
      <c r="T20" s="680">
        <f t="shared" si="0"/>
        <v>0</v>
      </c>
    </row>
    <row r="21" spans="1:20" s="681" customFormat="1" ht="24.95" customHeight="1" x14ac:dyDescent="0.2">
      <c r="A21" s="663">
        <v>15</v>
      </c>
      <c r="B21" s="795" t="str">
        <f>IF(Personnel!C51&lt;&gt;"", +Personnel!C51, "")</f>
        <v/>
      </c>
      <c r="C21" s="796"/>
      <c r="D21" s="709"/>
      <c r="E21" s="709"/>
      <c r="F21" s="709"/>
      <c r="G21" s="709"/>
      <c r="H21" s="709"/>
      <c r="I21" s="709"/>
      <c r="J21" s="709"/>
      <c r="K21" s="709"/>
      <c r="L21" s="709"/>
      <c r="M21" s="709"/>
      <c r="N21" s="709"/>
      <c r="O21" s="709"/>
      <c r="P21" s="709"/>
      <c r="Q21" s="709"/>
      <c r="R21" s="709"/>
      <c r="S21" s="709"/>
      <c r="T21" s="680">
        <f t="shared" si="0"/>
        <v>0</v>
      </c>
    </row>
    <row r="22" spans="1:20" s="681" customFormat="1" ht="24.95" customHeight="1" x14ac:dyDescent="0.2">
      <c r="A22" s="663">
        <v>16</v>
      </c>
      <c r="B22" s="795" t="str">
        <f>IF(Personnel!C54&lt;&gt;"", +Personnel!C54, "")</f>
        <v/>
      </c>
      <c r="C22" s="796"/>
      <c r="D22" s="709"/>
      <c r="E22" s="709"/>
      <c r="F22" s="709"/>
      <c r="G22" s="709"/>
      <c r="H22" s="709"/>
      <c r="I22" s="709"/>
      <c r="J22" s="709"/>
      <c r="K22" s="709"/>
      <c r="L22" s="709"/>
      <c r="M22" s="709"/>
      <c r="N22" s="709"/>
      <c r="O22" s="709"/>
      <c r="P22" s="709"/>
      <c r="Q22" s="709"/>
      <c r="R22" s="709"/>
      <c r="S22" s="709"/>
      <c r="T22" s="680">
        <f t="shared" si="0"/>
        <v>0</v>
      </c>
    </row>
    <row r="23" spans="1:20" s="681" customFormat="1" ht="24.95" customHeight="1" x14ac:dyDescent="0.2">
      <c r="A23" s="663">
        <v>17</v>
      </c>
      <c r="B23" s="795" t="str">
        <f>IF(Personnel!C57&lt;&gt;"", +Personnel!C57, "")</f>
        <v/>
      </c>
      <c r="C23" s="796"/>
      <c r="D23" s="709"/>
      <c r="E23" s="709"/>
      <c r="F23" s="709"/>
      <c r="G23" s="709"/>
      <c r="H23" s="709"/>
      <c r="I23" s="709"/>
      <c r="J23" s="709"/>
      <c r="K23" s="709"/>
      <c r="L23" s="709"/>
      <c r="M23" s="709"/>
      <c r="N23" s="709"/>
      <c r="O23" s="709"/>
      <c r="P23" s="709"/>
      <c r="Q23" s="709"/>
      <c r="R23" s="709"/>
      <c r="S23" s="709"/>
      <c r="T23" s="680">
        <f t="shared" si="0"/>
        <v>0</v>
      </c>
    </row>
    <row r="24" spans="1:20" s="681" customFormat="1" ht="24.95" customHeight="1" thickBot="1" x14ac:dyDescent="0.25">
      <c r="B24" s="800" t="s">
        <v>169</v>
      </c>
      <c r="C24" s="801"/>
      <c r="D24" s="682">
        <f t="shared" ref="D24:T24" si="3">SUM(D7:D23)</f>
        <v>0</v>
      </c>
      <c r="E24" s="682">
        <f t="shared" si="3"/>
        <v>0</v>
      </c>
      <c r="F24" s="682">
        <f t="shared" si="3"/>
        <v>0</v>
      </c>
      <c r="G24" s="682">
        <f t="shared" si="3"/>
        <v>0</v>
      </c>
      <c r="H24" s="682">
        <f t="shared" si="3"/>
        <v>0</v>
      </c>
      <c r="I24" s="682">
        <f t="shared" si="3"/>
        <v>0</v>
      </c>
      <c r="J24" s="682">
        <f t="shared" si="3"/>
        <v>0</v>
      </c>
      <c r="K24" s="682">
        <f t="shared" si="3"/>
        <v>0</v>
      </c>
      <c r="L24" s="682">
        <f t="shared" si="3"/>
        <v>0</v>
      </c>
      <c r="M24" s="682">
        <f t="shared" si="3"/>
        <v>0</v>
      </c>
      <c r="N24" s="682">
        <f t="shared" si="3"/>
        <v>0</v>
      </c>
      <c r="O24" s="682">
        <f t="shared" si="3"/>
        <v>0</v>
      </c>
      <c r="P24" s="682">
        <f t="shared" si="3"/>
        <v>0</v>
      </c>
      <c r="Q24" s="682">
        <f t="shared" si="3"/>
        <v>0</v>
      </c>
      <c r="R24" s="682">
        <f t="shared" si="3"/>
        <v>0</v>
      </c>
      <c r="S24" s="682">
        <f t="shared" si="3"/>
        <v>0</v>
      </c>
      <c r="T24" s="683">
        <f t="shared" si="3"/>
        <v>0</v>
      </c>
    </row>
    <row r="25" spans="1:20" s="681" customFormat="1" ht="15" customHeight="1" thickTop="1" x14ac:dyDescent="0.2">
      <c r="B25" s="684"/>
      <c r="C25" s="685"/>
      <c r="D25" s="685"/>
      <c r="E25" s="686"/>
      <c r="F25" s="686"/>
      <c r="G25" s="686"/>
      <c r="H25" s="686"/>
      <c r="I25" s="687"/>
      <c r="J25" s="687"/>
      <c r="K25" s="687"/>
      <c r="L25" s="687"/>
      <c r="M25" s="687"/>
      <c r="N25" s="687"/>
      <c r="O25" s="687"/>
      <c r="P25" s="687"/>
    </row>
    <row r="26" spans="1:20" s="688" customFormat="1" ht="12.75" x14ac:dyDescent="0.2">
      <c r="C26" s="689"/>
      <c r="D26" s="806" t="s">
        <v>505</v>
      </c>
      <c r="E26" s="806"/>
      <c r="F26" s="806"/>
      <c r="G26" s="806"/>
      <c r="H26" s="806"/>
      <c r="I26" s="690"/>
      <c r="J26" s="690"/>
      <c r="K26" s="690"/>
      <c r="L26" s="690"/>
      <c r="M26" s="690"/>
      <c r="N26" s="690"/>
      <c r="O26" s="690"/>
      <c r="P26" s="690"/>
    </row>
    <row r="27" spans="1:20" s="688" customFormat="1" ht="12.75" x14ac:dyDescent="0.2">
      <c r="B27" s="691"/>
      <c r="C27" s="691"/>
      <c r="D27" s="802" t="s">
        <v>492</v>
      </c>
      <c r="E27" s="803"/>
      <c r="F27" s="803"/>
      <c r="G27" s="803"/>
      <c r="H27" s="803"/>
      <c r="I27" s="690"/>
      <c r="J27" s="690"/>
      <c r="K27" s="690"/>
      <c r="L27" s="690"/>
      <c r="M27" s="690"/>
      <c r="N27" s="690"/>
      <c r="O27" s="690"/>
      <c r="P27" s="690"/>
    </row>
    <row r="28" spans="1:20" s="688" customFormat="1" ht="12.75" x14ac:dyDescent="0.2">
      <c r="B28" s="691"/>
      <c r="C28" s="691"/>
      <c r="D28" s="692"/>
      <c r="H28" s="693"/>
      <c r="I28" s="690"/>
      <c r="J28" s="690"/>
      <c r="K28" s="690"/>
      <c r="L28" s="690"/>
      <c r="M28" s="690"/>
      <c r="N28" s="690"/>
      <c r="O28" s="690"/>
      <c r="P28" s="690"/>
    </row>
    <row r="29" spans="1:20" s="694" customFormat="1" ht="12.75" x14ac:dyDescent="0.2">
      <c r="B29" s="695"/>
      <c r="C29" s="696"/>
      <c r="D29" s="697"/>
      <c r="E29" s="807" t="s">
        <v>501</v>
      </c>
      <c r="F29" s="808"/>
      <c r="G29" s="809"/>
      <c r="J29" s="698"/>
      <c r="K29" s="698"/>
      <c r="L29" s="698"/>
      <c r="M29" s="698"/>
      <c r="N29" s="698"/>
      <c r="O29" s="698"/>
      <c r="P29" s="698"/>
    </row>
    <row r="30" spans="1:20" s="694" customFormat="1" ht="12.75" x14ac:dyDescent="0.2">
      <c r="B30" s="804" t="s">
        <v>497</v>
      </c>
      <c r="C30" s="805"/>
      <c r="D30" s="699" t="s">
        <v>491</v>
      </c>
      <c r="E30" s="700" t="s">
        <v>493</v>
      </c>
      <c r="F30" s="700" t="s">
        <v>494</v>
      </c>
      <c r="G30" s="699" t="s">
        <v>495</v>
      </c>
      <c r="H30" s="700" t="s">
        <v>496</v>
      </c>
      <c r="I30" s="700" t="s">
        <v>477</v>
      </c>
      <c r="J30" s="698"/>
      <c r="K30" s="698"/>
      <c r="L30" s="698"/>
      <c r="M30" s="698"/>
      <c r="N30" s="698"/>
      <c r="O30" s="698"/>
      <c r="P30" s="698"/>
    </row>
    <row r="31" spans="1:20" s="694" customFormat="1" ht="12.75" customHeight="1" x14ac:dyDescent="0.2">
      <c r="B31" s="795" t="str">
        <f>+B7</f>
        <v/>
      </c>
      <c r="C31" s="796"/>
      <c r="D31" s="710"/>
      <c r="E31" s="710"/>
      <c r="F31" s="710"/>
      <c r="G31" s="710"/>
      <c r="H31" s="710"/>
      <c r="I31" s="710"/>
      <c r="J31" s="698"/>
      <c r="K31" s="698"/>
      <c r="L31" s="698"/>
      <c r="M31" s="698"/>
      <c r="N31" s="698"/>
      <c r="O31" s="698"/>
      <c r="P31" s="698"/>
    </row>
    <row r="32" spans="1:20" s="694" customFormat="1" ht="12.75" customHeight="1" x14ac:dyDescent="0.2">
      <c r="B32" s="795" t="str">
        <f>+B8</f>
        <v/>
      </c>
      <c r="C32" s="796"/>
      <c r="D32" s="710"/>
      <c r="E32" s="710"/>
      <c r="F32" s="710"/>
      <c r="G32" s="710"/>
      <c r="H32" s="710"/>
      <c r="I32" s="710"/>
      <c r="J32" s="698"/>
      <c r="K32" s="698"/>
      <c r="L32" s="698"/>
      <c r="M32" s="698"/>
      <c r="N32" s="698"/>
      <c r="O32" s="698"/>
      <c r="P32" s="698"/>
    </row>
    <row r="33" spans="2:21" s="694" customFormat="1" ht="12.75" customHeight="1" x14ac:dyDescent="0.2">
      <c r="B33" s="795" t="str">
        <f t="shared" ref="B33:B47" si="4">+B9</f>
        <v/>
      </c>
      <c r="C33" s="796"/>
      <c r="D33" s="710"/>
      <c r="E33" s="710"/>
      <c r="F33" s="710"/>
      <c r="G33" s="710"/>
      <c r="H33" s="710"/>
      <c r="I33" s="710"/>
      <c r="J33" s="698"/>
      <c r="K33" s="698"/>
      <c r="L33" s="698"/>
      <c r="M33" s="698"/>
      <c r="N33" s="698"/>
      <c r="O33" s="698"/>
      <c r="P33" s="698"/>
    </row>
    <row r="34" spans="2:21" s="698" customFormat="1" ht="12.75" customHeight="1" x14ac:dyDescent="0.2">
      <c r="B34" s="795" t="str">
        <f t="shared" si="4"/>
        <v/>
      </c>
      <c r="C34" s="796"/>
      <c r="D34" s="710"/>
      <c r="E34" s="710"/>
      <c r="F34" s="710"/>
      <c r="G34" s="710"/>
      <c r="H34" s="710"/>
      <c r="I34" s="710"/>
      <c r="Q34" s="694"/>
      <c r="R34" s="694"/>
      <c r="S34" s="694"/>
      <c r="T34" s="694"/>
      <c r="U34" s="694"/>
    </row>
    <row r="35" spans="2:21" s="698" customFormat="1" ht="12.75" x14ac:dyDescent="0.2">
      <c r="B35" s="795" t="str">
        <f t="shared" si="4"/>
        <v/>
      </c>
      <c r="C35" s="796"/>
      <c r="D35" s="710"/>
      <c r="E35" s="710"/>
      <c r="F35" s="710"/>
      <c r="G35" s="710"/>
      <c r="H35" s="710"/>
      <c r="I35" s="710"/>
      <c r="Q35" s="694"/>
      <c r="R35" s="694"/>
      <c r="S35" s="694"/>
      <c r="T35" s="694"/>
      <c r="U35" s="694"/>
    </row>
    <row r="36" spans="2:21" s="698" customFormat="1" ht="12.75" x14ac:dyDescent="0.2">
      <c r="B36" s="795" t="str">
        <f t="shared" si="4"/>
        <v/>
      </c>
      <c r="C36" s="796"/>
      <c r="D36" s="710"/>
      <c r="E36" s="710"/>
      <c r="F36" s="710"/>
      <c r="G36" s="710"/>
      <c r="H36" s="710"/>
      <c r="I36" s="710"/>
      <c r="Q36" s="694"/>
      <c r="R36" s="694"/>
      <c r="S36" s="694"/>
      <c r="T36" s="694"/>
      <c r="U36" s="694"/>
    </row>
    <row r="37" spans="2:21" s="698" customFormat="1" ht="12.75" x14ac:dyDescent="0.2">
      <c r="B37" s="795" t="str">
        <f t="shared" si="4"/>
        <v/>
      </c>
      <c r="C37" s="796"/>
      <c r="D37" s="710"/>
      <c r="E37" s="710"/>
      <c r="F37" s="710"/>
      <c r="G37" s="710"/>
      <c r="H37" s="710"/>
      <c r="I37" s="710"/>
      <c r="Q37" s="694"/>
      <c r="R37" s="694"/>
      <c r="S37" s="694"/>
      <c r="T37" s="694"/>
      <c r="U37" s="694"/>
    </row>
    <row r="38" spans="2:21" s="698" customFormat="1" ht="12.75" x14ac:dyDescent="0.2">
      <c r="B38" s="795" t="str">
        <f t="shared" si="4"/>
        <v/>
      </c>
      <c r="C38" s="796"/>
      <c r="D38" s="710"/>
      <c r="E38" s="710"/>
      <c r="F38" s="710"/>
      <c r="G38" s="710"/>
      <c r="H38" s="710"/>
      <c r="I38" s="710"/>
      <c r="Q38" s="694"/>
      <c r="R38" s="694"/>
      <c r="S38" s="694"/>
      <c r="T38" s="694"/>
      <c r="U38" s="694"/>
    </row>
    <row r="39" spans="2:21" s="694" customFormat="1" ht="12.75" customHeight="1" x14ac:dyDescent="0.2">
      <c r="B39" s="795" t="str">
        <f t="shared" si="4"/>
        <v/>
      </c>
      <c r="C39" s="796"/>
      <c r="D39" s="710"/>
      <c r="E39" s="710"/>
      <c r="F39" s="710"/>
      <c r="G39" s="710"/>
      <c r="H39" s="710"/>
      <c r="I39" s="710"/>
      <c r="J39" s="698"/>
      <c r="K39" s="698"/>
      <c r="L39" s="698"/>
      <c r="M39" s="698"/>
      <c r="N39" s="698"/>
      <c r="O39" s="698"/>
      <c r="P39" s="698"/>
    </row>
    <row r="40" spans="2:21" s="694" customFormat="1" ht="12.75" customHeight="1" x14ac:dyDescent="0.2">
      <c r="B40" s="795" t="str">
        <f t="shared" si="4"/>
        <v/>
      </c>
      <c r="C40" s="796"/>
      <c r="D40" s="710"/>
      <c r="E40" s="710"/>
      <c r="F40" s="710"/>
      <c r="G40" s="710"/>
      <c r="H40" s="710"/>
      <c r="I40" s="710"/>
      <c r="J40" s="698"/>
      <c r="K40" s="698"/>
      <c r="L40" s="698"/>
      <c r="M40" s="698"/>
      <c r="N40" s="698"/>
      <c r="O40" s="698"/>
      <c r="P40" s="698"/>
    </row>
    <row r="41" spans="2:21" s="698" customFormat="1" ht="12.75" customHeight="1" x14ac:dyDescent="0.2">
      <c r="B41" s="795" t="str">
        <f t="shared" si="4"/>
        <v/>
      </c>
      <c r="C41" s="796"/>
      <c r="D41" s="710"/>
      <c r="E41" s="710"/>
      <c r="F41" s="710"/>
      <c r="G41" s="710"/>
      <c r="H41" s="710"/>
      <c r="I41" s="710"/>
      <c r="Q41" s="694"/>
      <c r="R41" s="694"/>
      <c r="S41" s="694"/>
      <c r="T41" s="694"/>
      <c r="U41" s="694"/>
    </row>
    <row r="42" spans="2:21" s="698" customFormat="1" ht="12.75" x14ac:dyDescent="0.2">
      <c r="B42" s="795" t="str">
        <f t="shared" si="4"/>
        <v/>
      </c>
      <c r="C42" s="796"/>
      <c r="D42" s="710"/>
      <c r="E42" s="710"/>
      <c r="F42" s="710"/>
      <c r="G42" s="710"/>
      <c r="H42" s="710"/>
      <c r="I42" s="710"/>
      <c r="Q42" s="694"/>
      <c r="R42" s="694"/>
      <c r="S42" s="694"/>
      <c r="T42" s="694"/>
      <c r="U42" s="694"/>
    </row>
    <row r="43" spans="2:21" s="698" customFormat="1" ht="12.75" x14ac:dyDescent="0.2">
      <c r="B43" s="795" t="str">
        <f t="shared" si="4"/>
        <v/>
      </c>
      <c r="C43" s="796"/>
      <c r="D43" s="710"/>
      <c r="E43" s="710"/>
      <c r="F43" s="710"/>
      <c r="G43" s="710"/>
      <c r="H43" s="710"/>
      <c r="I43" s="710"/>
      <c r="Q43" s="694"/>
      <c r="R43" s="694"/>
      <c r="S43" s="694"/>
      <c r="T43" s="694"/>
      <c r="U43" s="694"/>
    </row>
    <row r="44" spans="2:21" s="698" customFormat="1" ht="12.75" x14ac:dyDescent="0.2">
      <c r="B44" s="795" t="str">
        <f t="shared" si="4"/>
        <v/>
      </c>
      <c r="C44" s="796"/>
      <c r="D44" s="710"/>
      <c r="E44" s="710"/>
      <c r="F44" s="710"/>
      <c r="G44" s="710"/>
      <c r="H44" s="710"/>
      <c r="I44" s="710"/>
      <c r="Q44" s="694"/>
      <c r="R44" s="694"/>
      <c r="S44" s="694"/>
      <c r="T44" s="694"/>
      <c r="U44" s="694"/>
    </row>
    <row r="45" spans="2:21" s="698" customFormat="1" ht="12.75" x14ac:dyDescent="0.2">
      <c r="B45" s="795" t="str">
        <f t="shared" si="4"/>
        <v/>
      </c>
      <c r="C45" s="796"/>
      <c r="D45" s="710"/>
      <c r="E45" s="710"/>
      <c r="F45" s="710"/>
      <c r="G45" s="710"/>
      <c r="H45" s="710"/>
      <c r="I45" s="710"/>
      <c r="Q45" s="694"/>
      <c r="R45" s="694"/>
      <c r="S45" s="694"/>
      <c r="T45" s="694"/>
      <c r="U45" s="694"/>
    </row>
    <row r="46" spans="2:21" s="698" customFormat="1" ht="12.75" x14ac:dyDescent="0.2">
      <c r="B46" s="795" t="str">
        <f t="shared" si="4"/>
        <v/>
      </c>
      <c r="C46" s="796"/>
      <c r="D46" s="710"/>
      <c r="E46" s="710"/>
      <c r="F46" s="710"/>
      <c r="G46" s="710"/>
      <c r="H46" s="710"/>
      <c r="I46" s="710"/>
      <c r="Q46" s="694"/>
      <c r="R46" s="694"/>
      <c r="S46" s="694"/>
      <c r="T46" s="694"/>
      <c r="U46" s="694"/>
    </row>
    <row r="47" spans="2:21" s="698" customFormat="1" ht="12.75" x14ac:dyDescent="0.2">
      <c r="B47" s="795" t="str">
        <f t="shared" si="4"/>
        <v/>
      </c>
      <c r="C47" s="796"/>
      <c r="D47" s="710"/>
      <c r="E47" s="710"/>
      <c r="F47" s="710"/>
      <c r="G47" s="710"/>
      <c r="H47" s="710"/>
      <c r="I47" s="710"/>
      <c r="Q47" s="694"/>
      <c r="R47" s="694"/>
      <c r="S47" s="694"/>
      <c r="T47" s="694"/>
      <c r="U47" s="694"/>
    </row>
    <row r="48" spans="2:21" s="694" customFormat="1" ht="12.75" x14ac:dyDescent="0.2">
      <c r="B48" s="698"/>
      <c r="C48" s="698"/>
      <c r="D48" s="698"/>
      <c r="E48" s="698"/>
      <c r="F48" s="698"/>
      <c r="G48" s="698"/>
      <c r="H48" s="698"/>
      <c r="I48" s="698"/>
      <c r="J48" s="698"/>
      <c r="K48" s="698"/>
      <c r="L48" s="698"/>
      <c r="M48" s="698"/>
      <c r="N48" s="698"/>
      <c r="O48" s="698"/>
      <c r="P48" s="698"/>
    </row>
    <row r="50" spans="2:22" s="12" customFormat="1" ht="15" x14ac:dyDescent="0.2">
      <c r="D50" s="618"/>
      <c r="E50" s="618"/>
      <c r="F50" s="660"/>
      <c r="G50" s="660"/>
      <c r="I50" s="660"/>
      <c r="K50" s="660"/>
      <c r="L50" s="660"/>
      <c r="M50" s="660"/>
      <c r="P50" s="660"/>
      <c r="Q50" s="660"/>
      <c r="R50" s="660"/>
      <c r="S50" s="702"/>
      <c r="T50" s="38"/>
      <c r="U50" s="54"/>
      <c r="V50" s="54"/>
    </row>
    <row r="51" spans="2:22" s="658" customFormat="1" ht="15.75" x14ac:dyDescent="0.25">
      <c r="B51" s="810" t="s">
        <v>502</v>
      </c>
      <c r="C51" s="810"/>
      <c r="D51" s="810"/>
      <c r="E51" s="810"/>
      <c r="F51" s="810"/>
      <c r="G51" s="810" t="s">
        <v>503</v>
      </c>
      <c r="H51" s="810"/>
      <c r="I51" s="810"/>
      <c r="J51" s="54"/>
      <c r="S51" s="417"/>
      <c r="T51" s="703"/>
      <c r="U51" s="704"/>
      <c r="V51" s="705"/>
    </row>
    <row r="52" spans="2:22" s="54" customFormat="1" ht="15" x14ac:dyDescent="0.2">
      <c r="C52" s="54" t="s">
        <v>504</v>
      </c>
      <c r="D52" s="619"/>
      <c r="E52" s="619"/>
      <c r="F52" s="658"/>
      <c r="G52" s="658"/>
      <c r="I52" s="658"/>
      <c r="K52" s="658"/>
      <c r="L52" s="658"/>
      <c r="M52" s="658"/>
      <c r="P52" s="658"/>
      <c r="Q52" s="658"/>
      <c r="R52" s="658"/>
      <c r="S52" s="417"/>
      <c r="T52" s="705"/>
      <c r="U52" s="705"/>
      <c r="V52" s="705"/>
    </row>
    <row r="53" spans="2:22" s="54" customFormat="1" ht="15" x14ac:dyDescent="0.2">
      <c r="D53" s="706"/>
      <c r="E53" s="623"/>
      <c r="F53" s="623"/>
      <c r="G53" s="623"/>
      <c r="H53" s="623"/>
      <c r="I53" s="623"/>
      <c r="J53" s="623"/>
      <c r="K53" s="623"/>
      <c r="L53" s="623"/>
      <c r="M53" s="623"/>
      <c r="P53" s="658"/>
      <c r="Q53" s="658"/>
      <c r="R53" s="658"/>
      <c r="S53" s="417"/>
      <c r="T53" s="705"/>
      <c r="U53" s="620"/>
      <c r="V53" s="707"/>
    </row>
    <row r="54" spans="2:22" s="54" customFormat="1" ht="15" x14ac:dyDescent="0.2">
      <c r="C54" s="417" t="s">
        <v>181</v>
      </c>
      <c r="D54" s="417"/>
      <c r="E54" s="417"/>
      <c r="F54" s="417"/>
      <c r="G54" s="417"/>
      <c r="H54" s="417"/>
      <c r="I54" s="417"/>
      <c r="J54" s="417"/>
      <c r="K54" s="417"/>
      <c r="L54" s="417"/>
      <c r="M54" s="417"/>
      <c r="N54" s="417"/>
      <c r="O54" s="417"/>
      <c r="P54" s="417"/>
      <c r="Q54" s="658"/>
      <c r="R54" s="658"/>
      <c r="S54" s="417"/>
      <c r="T54" s="705"/>
      <c r="U54" s="620"/>
      <c r="V54" s="707"/>
    </row>
    <row r="55" spans="2:22" s="54" customFormat="1" ht="15" x14ac:dyDescent="0.2">
      <c r="C55" s="708" t="s">
        <v>182</v>
      </c>
      <c r="D55" s="708"/>
      <c r="E55" s="708"/>
      <c r="F55" s="708"/>
      <c r="G55" s="708"/>
      <c r="H55" s="708"/>
      <c r="I55" s="708"/>
      <c r="J55" s="708"/>
      <c r="K55" s="708"/>
      <c r="L55" s="708"/>
      <c r="M55" s="708"/>
      <c r="N55" s="708"/>
      <c r="O55" s="708"/>
      <c r="P55" s="708"/>
      <c r="Q55" s="658"/>
      <c r="R55" s="658"/>
      <c r="S55" s="417"/>
      <c r="T55" s="705"/>
      <c r="U55" s="620"/>
      <c r="V55" s="707"/>
    </row>
    <row r="56" spans="2:22" s="54" customFormat="1" ht="15" x14ac:dyDescent="0.2">
      <c r="C56" s="417" t="s">
        <v>183</v>
      </c>
      <c r="D56" s="417"/>
      <c r="E56" s="417"/>
      <c r="F56" s="417"/>
      <c r="G56" s="417"/>
      <c r="H56" s="417"/>
      <c r="I56" s="417"/>
      <c r="J56" s="417"/>
      <c r="K56" s="417"/>
      <c r="L56" s="417"/>
      <c r="M56" s="417"/>
      <c r="N56" s="417"/>
      <c r="O56" s="417"/>
      <c r="P56" s="417"/>
      <c r="Q56" s="658"/>
      <c r="R56" s="658"/>
      <c r="S56" s="417"/>
      <c r="T56" s="705"/>
      <c r="U56" s="620"/>
      <c r="V56" s="707"/>
    </row>
    <row r="57" spans="2:22" s="54" customFormat="1" ht="15" x14ac:dyDescent="0.2">
      <c r="C57" s="54" t="s">
        <v>184</v>
      </c>
      <c r="D57" s="623"/>
      <c r="E57" s="623"/>
      <c r="F57" s="623"/>
      <c r="G57" s="623"/>
      <c r="H57" s="623"/>
      <c r="I57" s="623"/>
      <c r="J57" s="623"/>
      <c r="K57" s="623"/>
      <c r="L57" s="623"/>
      <c r="M57" s="623"/>
      <c r="P57" s="658"/>
      <c r="Q57" s="658"/>
      <c r="R57" s="658"/>
      <c r="S57" s="417"/>
      <c r="T57" s="705"/>
    </row>
    <row r="58" spans="2:22" s="54" customFormat="1" ht="15" x14ac:dyDescent="0.2">
      <c r="D58" s="619"/>
      <c r="E58" s="619"/>
      <c r="F58" s="658"/>
      <c r="G58" s="658"/>
      <c r="I58" s="658"/>
      <c r="K58" s="658"/>
      <c r="L58" s="658"/>
      <c r="M58" s="658"/>
      <c r="P58" s="658"/>
      <c r="Q58" s="658"/>
      <c r="R58" s="658"/>
      <c r="S58" s="417"/>
      <c r="T58" s="705"/>
    </row>
  </sheetData>
  <sheetProtection selectLockedCells="1"/>
  <mergeCells count="44">
    <mergeCell ref="B46:C46"/>
    <mergeCell ref="B47:C47"/>
    <mergeCell ref="E29:G29"/>
    <mergeCell ref="G51:I51"/>
    <mergeCell ref="B51:F51"/>
    <mergeCell ref="B40:C40"/>
    <mergeCell ref="B41:C41"/>
    <mergeCell ref="B42:C42"/>
    <mergeCell ref="B43:C43"/>
    <mergeCell ref="B44:C44"/>
    <mergeCell ref="B45:C45"/>
    <mergeCell ref="B24:C24"/>
    <mergeCell ref="D27:H27"/>
    <mergeCell ref="B30:C30"/>
    <mergeCell ref="B31:C31"/>
    <mergeCell ref="B39:C39"/>
    <mergeCell ref="D26:H26"/>
    <mergeCell ref="B32:C32"/>
    <mergeCell ref="B33:C33"/>
    <mergeCell ref="B34:C34"/>
    <mergeCell ref="B35:C35"/>
    <mergeCell ref="B36:C36"/>
    <mergeCell ref="B37:C37"/>
    <mergeCell ref="B38:C38"/>
    <mergeCell ref="B17:C17"/>
    <mergeCell ref="B20:C20"/>
    <mergeCell ref="B21:C21"/>
    <mergeCell ref="B22:C22"/>
    <mergeCell ref="B23:C23"/>
    <mergeCell ref="B18:C18"/>
    <mergeCell ref="B19:C19"/>
    <mergeCell ref="B16:C16"/>
    <mergeCell ref="E5:P5"/>
    <mergeCell ref="Q5:R5"/>
    <mergeCell ref="B6:C6"/>
    <mergeCell ref="B7:C7"/>
    <mergeCell ref="B8:C8"/>
    <mergeCell ref="B9:C9"/>
    <mergeCell ref="B10:C10"/>
    <mergeCell ref="B11:C11"/>
    <mergeCell ref="B12:C12"/>
    <mergeCell ref="B13:C13"/>
    <mergeCell ref="B14:C14"/>
    <mergeCell ref="B15:C15"/>
  </mergeCells>
  <pageMargins left="0.5" right="0.5" top="0.5" bottom="0.7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6"/>
  <sheetViews>
    <sheetView workbookViewId="0">
      <selection activeCell="B22" sqref="B22"/>
    </sheetView>
  </sheetViews>
  <sheetFormatPr defaultColWidth="9.140625" defaultRowHeight="12.75" x14ac:dyDescent="0.2"/>
  <cols>
    <col min="1" max="1" width="3" style="9" customWidth="1"/>
    <col min="2" max="2" width="15.28515625" style="9" customWidth="1"/>
    <col min="3" max="3" width="17.5703125" style="9" customWidth="1"/>
    <col min="4" max="4" width="18.42578125" style="9" customWidth="1"/>
    <col min="5" max="5" width="17.5703125" style="9" customWidth="1"/>
    <col min="6" max="6" width="17.28515625" style="9" customWidth="1"/>
    <col min="7" max="7" width="15.5703125" style="9" customWidth="1"/>
    <col min="8" max="8" width="13.5703125" style="9" customWidth="1"/>
    <col min="9" max="9" width="80.42578125" style="9" customWidth="1"/>
    <col min="10" max="10" width="10.5703125" style="9" customWidth="1"/>
    <col min="11" max="16384" width="9.140625" style="9"/>
  </cols>
  <sheetData>
    <row r="1" spans="1:10" ht="18.75" thickBot="1" x14ac:dyDescent="0.3">
      <c r="A1" s="174" t="s">
        <v>212</v>
      </c>
      <c r="D1" s="107" t="s">
        <v>75</v>
      </c>
      <c r="E1" s="175" t="s">
        <v>76</v>
      </c>
      <c r="G1" s="176"/>
      <c r="H1" s="177"/>
      <c r="I1" s="178" t="s">
        <v>70</v>
      </c>
      <c r="J1" s="179">
        <f>+'Cover Page'!$D$1</f>
        <v>0</v>
      </c>
    </row>
    <row r="3" spans="1:10" s="29" customFormat="1" ht="18" x14ac:dyDescent="0.25">
      <c r="B3" s="156" t="s">
        <v>213</v>
      </c>
      <c r="C3" s="180"/>
      <c r="D3" s="180"/>
      <c r="E3" s="180"/>
      <c r="F3" s="180"/>
      <c r="G3" s="180"/>
      <c r="H3" s="180"/>
      <c r="I3" s="180"/>
    </row>
    <row r="4" spans="1:10" s="29" customFormat="1" ht="15" x14ac:dyDescent="0.2"/>
    <row r="5" spans="1:10" s="29" customFormat="1" ht="15.75" x14ac:dyDescent="0.25">
      <c r="A5" s="106">
        <v>1</v>
      </c>
      <c r="B5" s="173" t="s">
        <v>214</v>
      </c>
      <c r="C5" s="29" t="s">
        <v>215</v>
      </c>
      <c r="E5" s="181"/>
    </row>
    <row r="6" spans="1:10" s="29" customFormat="1" ht="15" x14ac:dyDescent="0.2">
      <c r="B6" s="182"/>
      <c r="C6" s="96" t="s">
        <v>216</v>
      </c>
    </row>
    <row r="7" spans="1:10" s="29" customFormat="1" ht="15" x14ac:dyDescent="0.2">
      <c r="B7" s="182"/>
      <c r="C7" s="29" t="s">
        <v>217</v>
      </c>
    </row>
    <row r="8" spans="1:10" s="29" customFormat="1" ht="15.75" thickBot="1" x14ac:dyDescent="0.25">
      <c r="B8" s="182"/>
      <c r="C8" s="96"/>
    </row>
    <row r="9" spans="1:10" ht="13.5" thickBot="1" x14ac:dyDescent="0.25">
      <c r="B9" s="815" t="str">
        <f>CONCATENATE(B5," ",'Budget Summary'!$C$4," ", 'Budget Summary'!$C$5)</f>
        <v>Mileage 0 0</v>
      </c>
      <c r="C9" s="816"/>
      <c r="D9" s="816"/>
      <c r="E9" s="816"/>
      <c r="F9" s="816"/>
      <c r="G9" s="816"/>
      <c r="H9" s="816"/>
      <c r="I9" s="817"/>
    </row>
    <row r="10" spans="1:10" ht="13.5" thickBot="1" x14ac:dyDescent="0.25">
      <c r="B10" s="818" t="s">
        <v>218</v>
      </c>
      <c r="C10" s="819"/>
      <c r="D10" s="820"/>
      <c r="E10" s="585"/>
      <c r="F10" s="446"/>
      <c r="G10" s="446"/>
      <c r="H10" s="446"/>
      <c r="I10" s="447"/>
    </row>
    <row r="11" spans="1:10" ht="39" thickBot="1" x14ac:dyDescent="0.25">
      <c r="B11" s="592"/>
      <c r="C11" s="595" t="s">
        <v>166</v>
      </c>
      <c r="D11" s="593" t="s">
        <v>518</v>
      </c>
      <c r="E11" s="593" t="s">
        <v>519</v>
      </c>
      <c r="F11" s="594" t="s">
        <v>80</v>
      </c>
      <c r="G11" s="595" t="s">
        <v>520</v>
      </c>
      <c r="H11" s="593" t="s">
        <v>521</v>
      </c>
      <c r="I11" s="596" t="s">
        <v>221</v>
      </c>
    </row>
    <row r="12" spans="1:10" ht="15" x14ac:dyDescent="0.2">
      <c r="A12" s="9" t="s">
        <v>378</v>
      </c>
      <c r="B12" s="586" t="s">
        <v>220</v>
      </c>
      <c r="C12" s="587"/>
      <c r="D12" s="588"/>
      <c r="E12" s="589">
        <f>+C12*D12*12</f>
        <v>0</v>
      </c>
      <c r="F12" s="473">
        <f>+E12*E10</f>
        <v>0</v>
      </c>
      <c r="G12" s="473">
        <f>+F12</f>
        <v>0</v>
      </c>
      <c r="H12" s="590">
        <v>0</v>
      </c>
      <c r="I12" s="591"/>
    </row>
    <row r="13" spans="1:10" ht="15.75" thickBot="1" x14ac:dyDescent="0.25">
      <c r="A13" s="9" t="s">
        <v>381</v>
      </c>
      <c r="B13" s="475" t="s">
        <v>292</v>
      </c>
      <c r="C13" s="476"/>
      <c r="D13" s="477"/>
      <c r="E13" s="478">
        <f>+C13*D13*12</f>
        <v>0</v>
      </c>
      <c r="F13" s="479">
        <f>+E13*E10</f>
        <v>0</v>
      </c>
      <c r="G13" s="480"/>
      <c r="H13" s="481">
        <f>+F13</f>
        <v>0</v>
      </c>
      <c r="I13" s="443"/>
    </row>
    <row r="14" spans="1:10" ht="15.75" thickBot="1" x14ac:dyDescent="0.25">
      <c r="B14" s="491"/>
      <c r="C14" s="183" t="s">
        <v>164</v>
      </c>
      <c r="D14" s="469">
        <f>SUM(D12:D13)</f>
        <v>0</v>
      </c>
      <c r="E14" s="470">
        <f>SUM(E12:E13)</f>
        <v>0</v>
      </c>
      <c r="F14" s="464">
        <f>SUM(F12:F13)</f>
        <v>0</v>
      </c>
      <c r="G14" s="464">
        <f>+G12</f>
        <v>0</v>
      </c>
      <c r="H14" s="471">
        <f>+H13</f>
        <v>0</v>
      </c>
      <c r="I14" s="490"/>
    </row>
    <row r="15" spans="1:10" x14ac:dyDescent="0.2">
      <c r="B15" s="102"/>
      <c r="E15" s="184" t="s">
        <v>223</v>
      </c>
      <c r="H15" s="185"/>
    </row>
    <row r="16" spans="1:10" x14ac:dyDescent="0.2">
      <c r="B16" s="102"/>
      <c r="E16" s="184"/>
      <c r="H16" s="185"/>
    </row>
    <row r="18" spans="1:9" ht="15.75" x14ac:dyDescent="0.25">
      <c r="A18" s="106">
        <v>2</v>
      </c>
      <c r="B18" s="821" t="s">
        <v>224</v>
      </c>
      <c r="C18" s="821"/>
      <c r="D18" s="9" t="s">
        <v>225</v>
      </c>
    </row>
    <row r="19" spans="1:9" ht="14.25" x14ac:dyDescent="0.2">
      <c r="B19" s="186" t="s">
        <v>226</v>
      </c>
    </row>
    <row r="20" spans="1:9" ht="13.5" thickBot="1" x14ac:dyDescent="0.25"/>
    <row r="21" spans="1:9" ht="13.5" thickBot="1" x14ac:dyDescent="0.25">
      <c r="B21" s="815" t="str">
        <f>CONCATENATE(B18," ",'Budget Summary'!$C$4," ", 'Budget Summary'!$C$5)</f>
        <v>Other Allowable Travel 0 0</v>
      </c>
      <c r="C21" s="816"/>
      <c r="D21" s="816"/>
      <c r="E21" s="816"/>
      <c r="F21" s="816"/>
      <c r="G21" s="816"/>
      <c r="H21" s="816"/>
      <c r="I21" s="817"/>
    </row>
    <row r="22" spans="1:9" ht="13.5" thickBot="1" x14ac:dyDescent="0.25">
      <c r="B22" s="597" t="s">
        <v>522</v>
      </c>
      <c r="C22" s="598"/>
      <c r="D22" s="598"/>
      <c r="E22" s="598"/>
      <c r="F22" s="594" t="s">
        <v>80</v>
      </c>
      <c r="G22" s="595" t="s">
        <v>520</v>
      </c>
      <c r="H22" s="593" t="s">
        <v>521</v>
      </c>
      <c r="I22" s="596" t="s">
        <v>221</v>
      </c>
    </row>
    <row r="23" spans="1:9" ht="15" x14ac:dyDescent="0.2">
      <c r="A23" s="9">
        <v>1</v>
      </c>
      <c r="B23" s="811"/>
      <c r="C23" s="482" t="s">
        <v>227</v>
      </c>
      <c r="D23" s="483"/>
      <c r="E23" s="483"/>
      <c r="F23" s="473">
        <f>+D23+E23</f>
        <v>0</v>
      </c>
      <c r="G23" s="473">
        <f>F23</f>
        <v>0</v>
      </c>
      <c r="H23" s="187">
        <v>0</v>
      </c>
      <c r="I23" s="813"/>
    </row>
    <row r="24" spans="1:9" ht="15.75" thickBot="1" x14ac:dyDescent="0.25">
      <c r="B24" s="812"/>
      <c r="C24" s="484" t="s">
        <v>228</v>
      </c>
      <c r="D24" s="188"/>
      <c r="E24" s="188"/>
      <c r="F24" s="189"/>
      <c r="G24" s="190"/>
      <c r="H24" s="191">
        <v>0</v>
      </c>
      <c r="I24" s="814"/>
    </row>
    <row r="25" spans="1:9" ht="15" x14ac:dyDescent="0.2">
      <c r="A25" s="9">
        <v>2</v>
      </c>
      <c r="B25" s="823"/>
      <c r="C25" s="485" t="s">
        <v>227</v>
      </c>
      <c r="D25" s="486"/>
      <c r="E25" s="486"/>
      <c r="F25" s="474">
        <f>+D25+E25</f>
        <v>0</v>
      </c>
      <c r="G25" s="473">
        <f>F25</f>
        <v>0</v>
      </c>
      <c r="H25" s="191">
        <v>0</v>
      </c>
      <c r="I25" s="814"/>
    </row>
    <row r="26" spans="1:9" ht="15.75" thickBot="1" x14ac:dyDescent="0.25">
      <c r="B26" s="812"/>
      <c r="C26" s="484" t="s">
        <v>228</v>
      </c>
      <c r="D26" s="188"/>
      <c r="E26" s="188"/>
      <c r="F26" s="189"/>
      <c r="G26" s="190"/>
      <c r="H26" s="191">
        <v>0</v>
      </c>
      <c r="I26" s="814"/>
    </row>
    <row r="27" spans="1:9" ht="15" x14ac:dyDescent="0.2">
      <c r="A27" s="9">
        <v>3</v>
      </c>
      <c r="B27" s="823"/>
      <c r="C27" s="485" t="s">
        <v>227</v>
      </c>
      <c r="D27" s="486"/>
      <c r="E27" s="486"/>
      <c r="F27" s="474">
        <f>+D27+E27</f>
        <v>0</v>
      </c>
      <c r="G27" s="473">
        <f>F27</f>
        <v>0</v>
      </c>
      <c r="H27" s="191">
        <v>0</v>
      </c>
      <c r="I27" s="824"/>
    </row>
    <row r="28" spans="1:9" ht="15.75" thickBot="1" x14ac:dyDescent="0.25">
      <c r="B28" s="811"/>
      <c r="C28" s="487" t="s">
        <v>228</v>
      </c>
      <c r="D28" s="465"/>
      <c r="E28" s="465"/>
      <c r="F28" s="466"/>
      <c r="G28" s="467"/>
      <c r="H28" s="191">
        <v>0</v>
      </c>
      <c r="I28" s="825"/>
    </row>
    <row r="29" spans="1:9" ht="15.75" thickBot="1" x14ac:dyDescent="0.25">
      <c r="B29" s="492"/>
      <c r="C29" s="493"/>
      <c r="D29" s="493"/>
      <c r="E29" s="468" t="s">
        <v>164</v>
      </c>
      <c r="F29" s="472">
        <f>SUM(F23:F28)</f>
        <v>0</v>
      </c>
      <c r="G29" s="472">
        <f>SUM(G23:G28)</f>
        <v>0</v>
      </c>
      <c r="H29" s="488"/>
      <c r="I29" s="494"/>
    </row>
    <row r="31" spans="1:9" ht="15.75" x14ac:dyDescent="0.25">
      <c r="B31" s="192"/>
      <c r="C31" s="192"/>
      <c r="D31" s="192"/>
      <c r="E31" s="193" t="s">
        <v>220</v>
      </c>
      <c r="F31" s="193" t="s">
        <v>229</v>
      </c>
      <c r="G31" s="193" t="s">
        <v>169</v>
      </c>
      <c r="I31" s="194"/>
    </row>
    <row r="32" spans="1:9" ht="15.75" x14ac:dyDescent="0.25">
      <c r="B32" s="195" t="s">
        <v>230</v>
      </c>
      <c r="C32" s="192" t="s">
        <v>86</v>
      </c>
      <c r="D32" s="192"/>
      <c r="E32" s="196">
        <f>+G14+G29</f>
        <v>0</v>
      </c>
      <c r="F32" s="196">
        <f>+H14</f>
        <v>0</v>
      </c>
      <c r="G32" s="196">
        <f>SUM(E32:F32)</f>
        <v>0</v>
      </c>
    </row>
    <row r="35" spans="2:8" s="102" customFormat="1" x14ac:dyDescent="0.2"/>
    <row r="38" spans="2:8" s="29" customFormat="1" ht="15.75" x14ac:dyDescent="0.25">
      <c r="B38" s="826" t="s">
        <v>231</v>
      </c>
      <c r="C38" s="826"/>
      <c r="D38" s="826"/>
      <c r="E38" s="197" t="s">
        <v>232</v>
      </c>
      <c r="G38" s="98" t="s">
        <v>24</v>
      </c>
    </row>
    <row r="39" spans="2:8" s="29" customFormat="1" ht="15.75" x14ac:dyDescent="0.25">
      <c r="C39" s="29" t="s">
        <v>233</v>
      </c>
      <c r="D39" s="106"/>
      <c r="H39" s="198"/>
    </row>
    <row r="40" spans="2:8" s="29" customFormat="1" ht="15.75" x14ac:dyDescent="0.25">
      <c r="D40" s="106"/>
      <c r="H40" s="198"/>
    </row>
    <row r="41" spans="2:8" s="29" customFormat="1" ht="15.75" x14ac:dyDescent="0.25">
      <c r="C41" s="29" t="s">
        <v>234</v>
      </c>
      <c r="H41" s="198"/>
    </row>
    <row r="42" spans="2:8" s="29" customFormat="1" ht="15.75" x14ac:dyDescent="0.25">
      <c r="C42" s="165" t="s">
        <v>235</v>
      </c>
      <c r="D42" s="165"/>
      <c r="E42" s="165"/>
      <c r="H42" s="198"/>
    </row>
    <row r="43" spans="2:8" s="29" customFormat="1" ht="18" x14ac:dyDescent="0.25">
      <c r="C43" s="95" t="s">
        <v>214</v>
      </c>
      <c r="D43" s="29" t="s">
        <v>236</v>
      </c>
      <c r="H43" s="198"/>
    </row>
    <row r="44" spans="2:8" s="29" customFormat="1" ht="15.75" x14ac:dyDescent="0.25">
      <c r="D44" s="29" t="s">
        <v>237</v>
      </c>
      <c r="H44" s="198"/>
    </row>
    <row r="45" spans="2:8" s="29" customFormat="1" ht="15.75" x14ac:dyDescent="0.25">
      <c r="D45" s="29" t="s">
        <v>238</v>
      </c>
      <c r="H45" s="198"/>
    </row>
    <row r="46" spans="2:8" s="29" customFormat="1" ht="15.75" x14ac:dyDescent="0.25">
      <c r="D46" s="29" t="s">
        <v>239</v>
      </c>
      <c r="H46" s="198"/>
    </row>
    <row r="47" spans="2:8" s="29" customFormat="1" ht="15.75" x14ac:dyDescent="0.25">
      <c r="C47" s="83"/>
      <c r="D47" s="83"/>
      <c r="E47" s="83"/>
      <c r="H47" s="198"/>
    </row>
    <row r="48" spans="2:8" s="83" customFormat="1" ht="15.75" x14ac:dyDescent="0.25">
      <c r="C48" s="199" t="s">
        <v>240</v>
      </c>
      <c r="D48" s="83" t="s">
        <v>241</v>
      </c>
      <c r="H48" s="200"/>
    </row>
    <row r="49" spans="3:12" s="29" customFormat="1" ht="15.75" x14ac:dyDescent="0.25">
      <c r="C49" s="96" t="s">
        <v>242</v>
      </c>
      <c r="D49" s="29" t="s">
        <v>243</v>
      </c>
      <c r="H49" s="198"/>
    </row>
    <row r="50" spans="3:12" s="29" customFormat="1" ht="15.75" x14ac:dyDescent="0.25">
      <c r="C50" s="96" t="s">
        <v>219</v>
      </c>
      <c r="D50" s="29" t="s">
        <v>244</v>
      </c>
      <c r="H50" s="198"/>
    </row>
    <row r="51" spans="3:12" s="29" customFormat="1" ht="15.75" x14ac:dyDescent="0.25">
      <c r="C51" s="201" t="s">
        <v>245</v>
      </c>
      <c r="D51" s="29" t="s">
        <v>246</v>
      </c>
      <c r="H51" s="198"/>
    </row>
    <row r="52" spans="3:12" s="29" customFormat="1" ht="15.75" x14ac:dyDescent="0.25">
      <c r="C52" s="201" t="s">
        <v>247</v>
      </c>
      <c r="H52" s="198"/>
    </row>
    <row r="53" spans="3:12" s="29" customFormat="1" ht="15" x14ac:dyDescent="0.2"/>
    <row r="54" spans="3:12" s="29" customFormat="1" ht="15.75" x14ac:dyDescent="0.25">
      <c r="H54" s="198"/>
    </row>
    <row r="55" spans="3:12" s="29" customFormat="1" ht="54" x14ac:dyDescent="0.25">
      <c r="C55" s="202" t="s">
        <v>224</v>
      </c>
      <c r="D55" s="29" t="s">
        <v>248</v>
      </c>
    </row>
    <row r="56" spans="3:12" s="29" customFormat="1" ht="15" x14ac:dyDescent="0.2">
      <c r="C56" s="203"/>
      <c r="D56" s="827" t="s">
        <v>249</v>
      </c>
      <c r="E56" s="827"/>
      <c r="F56" s="827"/>
      <c r="G56" s="827"/>
      <c r="H56" s="827"/>
      <c r="I56" s="827"/>
      <c r="J56" s="827"/>
      <c r="K56" s="827"/>
      <c r="L56" s="827"/>
    </row>
    <row r="57" spans="3:12" s="29" customFormat="1" ht="15" x14ac:dyDescent="0.2">
      <c r="C57" s="203"/>
    </row>
    <row r="58" spans="3:12" s="29" customFormat="1" ht="15" x14ac:dyDescent="0.2">
      <c r="C58" s="203"/>
      <c r="D58" s="789"/>
      <c r="E58" s="789"/>
      <c r="F58" s="789"/>
      <c r="G58" s="789"/>
      <c r="H58" s="789"/>
      <c r="I58" s="789"/>
      <c r="J58" s="789"/>
      <c r="K58" s="789"/>
      <c r="L58" s="789"/>
    </row>
    <row r="59" spans="3:12" s="29" customFormat="1" ht="15" x14ac:dyDescent="0.2">
      <c r="C59" s="96" t="s">
        <v>250</v>
      </c>
      <c r="D59" s="29" t="s">
        <v>251</v>
      </c>
    </row>
    <row r="60" spans="3:12" s="29" customFormat="1" ht="15" x14ac:dyDescent="0.2">
      <c r="C60" s="96" t="s">
        <v>252</v>
      </c>
      <c r="D60" s="29" t="s">
        <v>253</v>
      </c>
    </row>
    <row r="61" spans="3:12" s="29" customFormat="1" ht="15" x14ac:dyDescent="0.2">
      <c r="C61" s="96" t="s">
        <v>254</v>
      </c>
      <c r="D61" s="29" t="s">
        <v>255</v>
      </c>
    </row>
    <row r="62" spans="3:12" s="29" customFormat="1" ht="15" x14ac:dyDescent="0.2">
      <c r="C62" s="201" t="s">
        <v>245</v>
      </c>
      <c r="D62" s="29" t="s">
        <v>256</v>
      </c>
    </row>
    <row r="63" spans="3:12" s="29" customFormat="1" ht="15" x14ac:dyDescent="0.2">
      <c r="C63" s="201" t="s">
        <v>247</v>
      </c>
      <c r="D63" s="29" t="s">
        <v>257</v>
      </c>
    </row>
    <row r="64" spans="3:12" s="29" customFormat="1" ht="15" x14ac:dyDescent="0.2"/>
    <row r="65" spans="2:12" s="29" customFormat="1" ht="15.75" x14ac:dyDescent="0.25">
      <c r="C65" s="822"/>
      <c r="D65" s="822"/>
      <c r="E65" s="822"/>
      <c r="F65" s="822"/>
      <c r="G65" s="822"/>
      <c r="H65" s="822"/>
      <c r="I65" s="822"/>
      <c r="J65" s="822"/>
    </row>
    <row r="66" spans="2:12" ht="18" x14ac:dyDescent="0.25">
      <c r="B66" s="88"/>
      <c r="C66" s="88"/>
      <c r="D66" s="88"/>
      <c r="E66" s="88"/>
      <c r="F66" s="88"/>
      <c r="G66" s="88"/>
      <c r="H66" s="88"/>
      <c r="I66" s="88"/>
      <c r="J66" s="88"/>
      <c r="K66" s="88"/>
      <c r="L66" s="88"/>
    </row>
  </sheetData>
  <sheetProtection selectLockedCells="1"/>
  <mergeCells count="14">
    <mergeCell ref="D58:L58"/>
    <mergeCell ref="C65:J65"/>
    <mergeCell ref="B25:B26"/>
    <mergeCell ref="I25:I26"/>
    <mergeCell ref="B27:B28"/>
    <mergeCell ref="I27:I28"/>
    <mergeCell ref="B38:D38"/>
    <mergeCell ref="D56:L56"/>
    <mergeCell ref="B23:B24"/>
    <mergeCell ref="I23:I24"/>
    <mergeCell ref="B9:I9"/>
    <mergeCell ref="B10:D10"/>
    <mergeCell ref="B18:C18"/>
    <mergeCell ref="B21:I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8"/>
  <sheetViews>
    <sheetView workbookViewId="0">
      <selection activeCell="D1" sqref="D1"/>
    </sheetView>
  </sheetViews>
  <sheetFormatPr defaultColWidth="9.140625" defaultRowHeight="12.75" x14ac:dyDescent="0.2"/>
  <cols>
    <col min="1" max="1" width="3.5703125" style="9" customWidth="1"/>
    <col min="2" max="2" width="13.42578125" style="9" customWidth="1"/>
    <col min="3" max="3" width="13.5703125" style="9" customWidth="1"/>
    <col min="4" max="4" width="12.7109375" style="9" customWidth="1"/>
    <col min="5" max="5" width="14.140625" style="9" customWidth="1"/>
    <col min="6" max="6" width="17.28515625" style="9" customWidth="1"/>
    <col min="7" max="7" width="72.28515625" style="9" customWidth="1"/>
    <col min="8" max="8" width="10.140625" style="9" bestFit="1" customWidth="1"/>
    <col min="9" max="9" width="9.140625" style="9" customWidth="1"/>
    <col min="10" max="16384" width="9.140625" style="9"/>
  </cols>
  <sheetData>
    <row r="1" spans="1:8" ht="18.75" thickBot="1" x14ac:dyDescent="0.3">
      <c r="A1" s="95" t="s">
        <v>258</v>
      </c>
      <c r="E1" s="107" t="s">
        <v>75</v>
      </c>
      <c r="F1" s="108" t="s">
        <v>76</v>
      </c>
      <c r="G1" s="178" t="s">
        <v>70</v>
      </c>
      <c r="H1" s="101">
        <f>+'Cover Page'!$D$1</f>
        <v>0</v>
      </c>
    </row>
    <row r="2" spans="1:8" ht="18" x14ac:dyDescent="0.25">
      <c r="A2" s="95"/>
      <c r="D2" s="139"/>
      <c r="E2" s="176"/>
      <c r="F2" s="177"/>
      <c r="G2" s="178"/>
      <c r="H2" s="204"/>
    </row>
    <row r="3" spans="1:8" s="29" customFormat="1" ht="15" x14ac:dyDescent="0.2">
      <c r="B3" s="29" t="s">
        <v>259</v>
      </c>
    </row>
    <row r="4" spans="1:8" s="29" customFormat="1" ht="15" x14ac:dyDescent="0.2">
      <c r="B4" s="29" t="s">
        <v>260</v>
      </c>
    </row>
    <row r="6" spans="1:8" x14ac:dyDescent="0.2">
      <c r="A6" s="9">
        <v>1</v>
      </c>
      <c r="B6" s="831" t="s">
        <v>261</v>
      </c>
      <c r="C6" s="831"/>
      <c r="D6" s="831"/>
      <c r="E6" s="832" t="s">
        <v>262</v>
      </c>
      <c r="F6" s="832"/>
      <c r="G6" s="832"/>
    </row>
    <row r="7" spans="1:8" ht="13.5" thickBot="1" x14ac:dyDescent="0.25">
      <c r="B7" s="9" t="s">
        <v>263</v>
      </c>
    </row>
    <row r="8" spans="1:8" ht="13.5" thickBot="1" x14ac:dyDescent="0.25">
      <c r="B8" s="815" t="str">
        <f>CONCATENATE("General Office Supplies ",'Budget Summary'!$C$4," ", 'Budget Summary'!$C$5)</f>
        <v>General Office Supplies 0 0</v>
      </c>
      <c r="C8" s="816"/>
      <c r="D8" s="816"/>
      <c r="E8" s="816"/>
      <c r="F8" s="816"/>
      <c r="G8" s="817"/>
    </row>
    <row r="9" spans="1:8" x14ac:dyDescent="0.2">
      <c r="B9" s="205"/>
      <c r="C9" s="206" t="s">
        <v>264</v>
      </c>
      <c r="D9" s="207" t="s">
        <v>265</v>
      </c>
      <c r="E9" s="208" t="s">
        <v>266</v>
      </c>
      <c r="F9" s="209" t="s">
        <v>169</v>
      </c>
      <c r="G9" s="833" t="s">
        <v>267</v>
      </c>
    </row>
    <row r="10" spans="1:8" ht="13.5" thickBot="1" x14ac:dyDescent="0.25">
      <c r="B10" s="210" t="s">
        <v>268</v>
      </c>
      <c r="C10" s="211" t="s">
        <v>222</v>
      </c>
      <c r="D10" s="212">
        <f>+Personnel!K$61</f>
        <v>0</v>
      </c>
      <c r="E10" s="212">
        <f>+Personnel!K$62</f>
        <v>0</v>
      </c>
      <c r="F10" s="213">
        <f>+D10+E10</f>
        <v>0</v>
      </c>
      <c r="G10" s="834"/>
    </row>
    <row r="11" spans="1:8" x14ac:dyDescent="0.2">
      <c r="A11" s="442" t="s">
        <v>378</v>
      </c>
      <c r="B11" s="214"/>
      <c r="C11" s="215"/>
      <c r="D11" s="124">
        <f t="shared" ref="D11:D16" si="0">+C11*$D$10</f>
        <v>0</v>
      </c>
      <c r="E11" s="124">
        <f t="shared" ref="E11:E16" si="1">+C11*$E$10</f>
        <v>0</v>
      </c>
      <c r="F11" s="216">
        <f t="shared" ref="F11:F16" si="2">SUM(D11:E11)</f>
        <v>0</v>
      </c>
      <c r="G11" s="217"/>
    </row>
    <row r="12" spans="1:8" x14ac:dyDescent="0.2">
      <c r="A12" s="442" t="s">
        <v>381</v>
      </c>
      <c r="B12" s="218"/>
      <c r="C12" s="219"/>
      <c r="D12" s="124">
        <f t="shared" si="0"/>
        <v>0</v>
      </c>
      <c r="E12" s="124">
        <f t="shared" si="1"/>
        <v>0</v>
      </c>
      <c r="F12" s="220">
        <f t="shared" si="2"/>
        <v>0</v>
      </c>
      <c r="G12" s="221"/>
    </row>
    <row r="13" spans="1:8" x14ac:dyDescent="0.2">
      <c r="A13" s="442" t="s">
        <v>382</v>
      </c>
      <c r="B13" s="218"/>
      <c r="C13" s="219"/>
      <c r="D13" s="124">
        <f t="shared" si="0"/>
        <v>0</v>
      </c>
      <c r="E13" s="124">
        <f t="shared" si="1"/>
        <v>0</v>
      </c>
      <c r="F13" s="220">
        <f t="shared" si="2"/>
        <v>0</v>
      </c>
      <c r="G13" s="221"/>
    </row>
    <row r="14" spans="1:8" x14ac:dyDescent="0.2">
      <c r="A14" s="442" t="s">
        <v>507</v>
      </c>
      <c r="B14" s="218"/>
      <c r="C14" s="219"/>
      <c r="D14" s="124">
        <f t="shared" si="0"/>
        <v>0</v>
      </c>
      <c r="E14" s="124">
        <f t="shared" si="1"/>
        <v>0</v>
      </c>
      <c r="F14" s="220">
        <f t="shared" si="2"/>
        <v>0</v>
      </c>
      <c r="G14" s="221"/>
    </row>
    <row r="15" spans="1:8" x14ac:dyDescent="0.2">
      <c r="A15" s="442" t="s">
        <v>508</v>
      </c>
      <c r="B15" s="218"/>
      <c r="C15" s="219"/>
      <c r="D15" s="124">
        <f t="shared" si="0"/>
        <v>0</v>
      </c>
      <c r="E15" s="124">
        <f t="shared" si="1"/>
        <v>0</v>
      </c>
      <c r="F15" s="220">
        <f t="shared" si="2"/>
        <v>0</v>
      </c>
      <c r="G15" s="221"/>
    </row>
    <row r="16" spans="1:8" ht="13.5" thickBot="1" x14ac:dyDescent="0.25">
      <c r="A16" s="442" t="s">
        <v>509</v>
      </c>
      <c r="B16" s="222"/>
      <c r="C16" s="239"/>
      <c r="D16" s="345">
        <f t="shared" si="0"/>
        <v>0</v>
      </c>
      <c r="E16" s="345">
        <f t="shared" si="1"/>
        <v>0</v>
      </c>
      <c r="F16" s="599">
        <f t="shared" si="2"/>
        <v>0</v>
      </c>
      <c r="G16" s="600"/>
    </row>
    <row r="17" spans="1:7" ht="13.5" thickBot="1" x14ac:dyDescent="0.25">
      <c r="B17" s="509"/>
      <c r="C17" s="601" t="s">
        <v>164</v>
      </c>
      <c r="D17" s="601">
        <f>SUM(D11:D16)</f>
        <v>0</v>
      </c>
      <c r="E17" s="601">
        <f>SUM(E11:E16)</f>
        <v>0</v>
      </c>
      <c r="F17" s="601">
        <f>SUM(F11:F16)</f>
        <v>0</v>
      </c>
      <c r="G17" s="602"/>
    </row>
    <row r="19" spans="1:7" x14ac:dyDescent="0.2">
      <c r="A19" s="9">
        <v>2</v>
      </c>
      <c r="B19" s="835" t="s">
        <v>269</v>
      </c>
      <c r="C19" s="835"/>
    </row>
    <row r="20" spans="1:7" ht="13.5" thickBot="1" x14ac:dyDescent="0.25">
      <c r="B20" s="225" t="s">
        <v>270</v>
      </c>
      <c r="E20" s="226"/>
      <c r="F20" s="226"/>
      <c r="G20" s="226"/>
    </row>
    <row r="21" spans="1:7" ht="13.5" thickBot="1" x14ac:dyDescent="0.25">
      <c r="B21" s="828" t="str">
        <f>CONCATENATE(B19," ",'Budget Summary'!$C$4," ", 'Budget Summary'!$C$5)</f>
        <v>Program Supplies 0 0</v>
      </c>
      <c r="C21" s="829"/>
      <c r="D21" s="829"/>
      <c r="E21" s="829"/>
      <c r="F21" s="829"/>
      <c r="G21" s="830"/>
    </row>
    <row r="22" spans="1:7" x14ac:dyDescent="0.2">
      <c r="A22" s="442"/>
      <c r="B22" s="836" t="s">
        <v>268</v>
      </c>
      <c r="C22" s="227" t="s">
        <v>264</v>
      </c>
      <c r="D22" s="838" t="s">
        <v>220</v>
      </c>
      <c r="E22" s="838" t="s">
        <v>271</v>
      </c>
      <c r="F22" s="227"/>
      <c r="G22" s="833" t="s">
        <v>267</v>
      </c>
    </row>
    <row r="23" spans="1:7" ht="13.5" thickBot="1" x14ac:dyDescent="0.25">
      <c r="A23" s="442"/>
      <c r="B23" s="837"/>
      <c r="C23" s="228" t="s">
        <v>222</v>
      </c>
      <c r="D23" s="839"/>
      <c r="E23" s="839"/>
      <c r="F23" s="228"/>
      <c r="G23" s="834"/>
    </row>
    <row r="24" spans="1:7" x14ac:dyDescent="0.2">
      <c r="A24" s="442" t="s">
        <v>378</v>
      </c>
      <c r="B24" s="229"/>
      <c r="C24" s="230"/>
      <c r="D24" s="231">
        <v>0</v>
      </c>
      <c r="E24" s="232">
        <f t="shared" ref="E24:E29" si="3">C24</f>
        <v>0</v>
      </c>
      <c r="F24" s="233"/>
      <c r="G24" s="234"/>
    </row>
    <row r="25" spans="1:7" x14ac:dyDescent="0.2">
      <c r="A25" s="442" t="s">
        <v>381</v>
      </c>
      <c r="B25" s="218"/>
      <c r="C25" s="219"/>
      <c r="D25" s="235"/>
      <c r="E25" s="236">
        <f t="shared" si="3"/>
        <v>0</v>
      </c>
      <c r="F25" s="237"/>
      <c r="G25" s="238"/>
    </row>
    <row r="26" spans="1:7" x14ac:dyDescent="0.2">
      <c r="A26" s="442" t="s">
        <v>382</v>
      </c>
      <c r="B26" s="218"/>
      <c r="C26" s="219"/>
      <c r="D26" s="235"/>
      <c r="E26" s="236">
        <f t="shared" si="3"/>
        <v>0</v>
      </c>
      <c r="F26" s="237"/>
      <c r="G26" s="238"/>
    </row>
    <row r="27" spans="1:7" x14ac:dyDescent="0.2">
      <c r="A27" s="442" t="s">
        <v>507</v>
      </c>
      <c r="B27" s="218"/>
      <c r="C27" s="219"/>
      <c r="D27" s="235"/>
      <c r="E27" s="236">
        <f t="shared" si="3"/>
        <v>0</v>
      </c>
      <c r="F27" s="237"/>
      <c r="G27" s="238"/>
    </row>
    <row r="28" spans="1:7" x14ac:dyDescent="0.2">
      <c r="A28" s="442" t="s">
        <v>508</v>
      </c>
      <c r="B28" s="218"/>
      <c r="C28" s="219"/>
      <c r="D28" s="235"/>
      <c r="E28" s="236">
        <f t="shared" si="3"/>
        <v>0</v>
      </c>
      <c r="F28" s="237"/>
      <c r="G28" s="238"/>
    </row>
    <row r="29" spans="1:7" ht="13.5" thickBot="1" x14ac:dyDescent="0.25">
      <c r="A29" s="442" t="s">
        <v>509</v>
      </c>
      <c r="B29" s="222"/>
      <c r="C29" s="239"/>
      <c r="D29" s="240"/>
      <c r="E29" s="603">
        <f t="shared" si="3"/>
        <v>0</v>
      </c>
      <c r="F29" s="241"/>
      <c r="G29" s="242"/>
    </row>
    <row r="30" spans="1:7" ht="13.5" thickBot="1" x14ac:dyDescent="0.25">
      <c r="B30" s="509"/>
      <c r="C30" s="601" t="s">
        <v>164</v>
      </c>
      <c r="D30" s="604"/>
      <c r="E30" s="601">
        <f>SUM(E24:E29)</f>
        <v>0</v>
      </c>
      <c r="F30" s="605"/>
      <c r="G30" s="602"/>
    </row>
    <row r="33" spans="2:9" ht="15.75" x14ac:dyDescent="0.25">
      <c r="B33" s="192"/>
      <c r="C33" s="192"/>
      <c r="D33" s="193" t="s">
        <v>220</v>
      </c>
      <c r="E33" s="193" t="s">
        <v>271</v>
      </c>
      <c r="F33" s="193" t="s">
        <v>169</v>
      </c>
    </row>
    <row r="34" spans="2:9" ht="15.75" x14ac:dyDescent="0.25">
      <c r="B34" s="195" t="s">
        <v>230</v>
      </c>
      <c r="C34" s="192" t="s">
        <v>87</v>
      </c>
      <c r="D34" s="196">
        <f>+D17</f>
        <v>0</v>
      </c>
      <c r="E34" s="196">
        <f>+E17+E30</f>
        <v>0</v>
      </c>
      <c r="F34" s="196">
        <f>SUM(D34:E34)</f>
        <v>0</v>
      </c>
    </row>
    <row r="38" spans="2:9" ht="15.75" x14ac:dyDescent="0.25">
      <c r="B38" s="840" t="s">
        <v>273</v>
      </c>
      <c r="C38" s="840"/>
      <c r="D38" s="840"/>
      <c r="E38" s="840"/>
      <c r="F38" s="244" t="s">
        <v>274</v>
      </c>
      <c r="G38" s="30" t="s">
        <v>275</v>
      </c>
      <c r="I38" s="29"/>
    </row>
    <row r="39" spans="2:9" ht="15" x14ac:dyDescent="0.2">
      <c r="B39" s="29"/>
      <c r="C39" s="29" t="s">
        <v>276</v>
      </c>
      <c r="D39" s="29"/>
      <c r="E39" s="29"/>
      <c r="F39" s="29"/>
      <c r="G39" s="29"/>
    </row>
    <row r="40" spans="2:9" ht="15" x14ac:dyDescent="0.2">
      <c r="B40" s="29"/>
      <c r="C40" s="29"/>
      <c r="D40" s="29"/>
      <c r="E40" s="29"/>
      <c r="F40" s="29"/>
      <c r="G40" s="29"/>
    </row>
    <row r="41" spans="2:9" ht="15.75" x14ac:dyDescent="0.25">
      <c r="B41" s="29"/>
      <c r="C41" s="106" t="s">
        <v>277</v>
      </c>
      <c r="D41" s="106" t="s">
        <v>278</v>
      </c>
      <c r="E41" s="29"/>
      <c r="F41" s="29"/>
      <c r="G41" s="29"/>
    </row>
    <row r="42" spans="2:9" ht="15.75" x14ac:dyDescent="0.25">
      <c r="B42" s="29"/>
      <c r="C42" s="29" t="s">
        <v>279</v>
      </c>
      <c r="D42" s="106"/>
      <c r="E42" s="29"/>
      <c r="F42" s="29"/>
      <c r="G42" s="29"/>
    </row>
    <row r="43" spans="2:9" ht="15" x14ac:dyDescent="0.2">
      <c r="B43" s="29"/>
      <c r="C43" s="29" t="s">
        <v>471</v>
      </c>
      <c r="D43" s="29"/>
      <c r="E43" s="29"/>
      <c r="F43" s="29"/>
      <c r="G43" s="29"/>
    </row>
    <row r="44" spans="2:9" ht="15" x14ac:dyDescent="0.2">
      <c r="B44" s="29"/>
      <c r="C44" s="29" t="s">
        <v>280</v>
      </c>
      <c r="D44" s="29"/>
      <c r="E44" s="29"/>
      <c r="F44" s="29"/>
      <c r="G44" s="29"/>
    </row>
    <row r="45" spans="2:9" ht="15" x14ac:dyDescent="0.2">
      <c r="B45" s="29"/>
      <c r="C45" s="29"/>
      <c r="D45" s="29" t="s">
        <v>281</v>
      </c>
      <c r="E45" s="29"/>
      <c r="F45" s="29"/>
      <c r="G45" s="29"/>
    </row>
    <row r="46" spans="2:9" s="29" customFormat="1" ht="15.75" x14ac:dyDescent="0.25">
      <c r="C46" s="96" t="s">
        <v>282</v>
      </c>
    </row>
    <row r="47" spans="2:9" s="29" customFormat="1" ht="15" x14ac:dyDescent="0.2">
      <c r="C47" s="29" t="s">
        <v>283</v>
      </c>
    </row>
    <row r="48" spans="2:9" s="29" customFormat="1" ht="15" x14ac:dyDescent="0.2">
      <c r="C48" s="96"/>
    </row>
    <row r="49" spans="2:7" ht="15" x14ac:dyDescent="0.2">
      <c r="B49" s="29"/>
      <c r="C49" s="29"/>
      <c r="D49" s="29"/>
      <c r="E49" s="29"/>
      <c r="F49" s="29"/>
      <c r="G49" s="29"/>
    </row>
    <row r="50" spans="2:7" ht="15" x14ac:dyDescent="0.2">
      <c r="B50" s="29"/>
      <c r="C50" s="29"/>
      <c r="D50" s="29"/>
      <c r="E50" s="29"/>
      <c r="F50" s="29"/>
      <c r="G50" s="29"/>
    </row>
    <row r="51" spans="2:7" ht="15.75" x14ac:dyDescent="0.25">
      <c r="B51" s="29"/>
      <c r="C51" s="106" t="s">
        <v>109</v>
      </c>
      <c r="D51" s="106" t="s">
        <v>269</v>
      </c>
      <c r="E51" s="29"/>
      <c r="F51" s="29"/>
      <c r="G51" s="29"/>
    </row>
    <row r="52" spans="2:7" ht="15" x14ac:dyDescent="0.2">
      <c r="B52" s="29"/>
      <c r="C52" s="29" t="s">
        <v>284</v>
      </c>
      <c r="D52" s="29"/>
      <c r="E52" s="29"/>
      <c r="F52" s="29"/>
      <c r="G52" s="29"/>
    </row>
    <row r="53" spans="2:7" ht="15" x14ac:dyDescent="0.2">
      <c r="B53" s="29"/>
      <c r="C53" s="29" t="s">
        <v>285</v>
      </c>
      <c r="D53" s="29"/>
      <c r="E53" s="29"/>
      <c r="F53" s="29"/>
      <c r="G53" s="29"/>
    </row>
    <row r="54" spans="2:7" ht="15" x14ac:dyDescent="0.2">
      <c r="B54" s="29"/>
      <c r="C54" s="29" t="s">
        <v>472</v>
      </c>
      <c r="D54" s="29"/>
      <c r="E54" s="29"/>
      <c r="F54" s="29"/>
      <c r="G54" s="29"/>
    </row>
    <row r="55" spans="2:7" ht="15" x14ac:dyDescent="0.2">
      <c r="B55" s="29"/>
      <c r="C55" s="29" t="s">
        <v>286</v>
      </c>
      <c r="D55" s="29"/>
      <c r="E55" s="29"/>
      <c r="F55" s="29"/>
      <c r="G55" s="29"/>
    </row>
    <row r="56" spans="2:7" s="29" customFormat="1" ht="15.75" x14ac:dyDescent="0.25">
      <c r="C56" s="96" t="s">
        <v>282</v>
      </c>
    </row>
    <row r="57" spans="2:7" s="29" customFormat="1" ht="15" x14ac:dyDescent="0.2">
      <c r="C57" s="29" t="s">
        <v>283</v>
      </c>
    </row>
    <row r="58" spans="2:7" s="29" customFormat="1" ht="15" x14ac:dyDescent="0.2">
      <c r="C58" s="96"/>
    </row>
  </sheetData>
  <sheetProtection selectLockedCells="1"/>
  <mergeCells count="11">
    <mergeCell ref="B22:B23"/>
    <mergeCell ref="D22:D23"/>
    <mergeCell ref="E22:E23"/>
    <mergeCell ref="G22:G23"/>
    <mergeCell ref="B38:E38"/>
    <mergeCell ref="B21:G21"/>
    <mergeCell ref="B6:D6"/>
    <mergeCell ref="E6:G6"/>
    <mergeCell ref="B8:G8"/>
    <mergeCell ref="G9:G10"/>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1"/>
  <sheetViews>
    <sheetView workbookViewId="0">
      <selection activeCell="D1" sqref="D1"/>
    </sheetView>
  </sheetViews>
  <sheetFormatPr defaultColWidth="9.140625" defaultRowHeight="12.75" x14ac:dyDescent="0.2"/>
  <cols>
    <col min="1" max="1" width="3.42578125" style="9" customWidth="1"/>
    <col min="2" max="2" width="16.42578125" style="9" customWidth="1"/>
    <col min="3" max="3" width="13.7109375" style="9" customWidth="1"/>
    <col min="4" max="4" width="13" style="9" customWidth="1"/>
    <col min="5" max="5" width="15.5703125" style="9" customWidth="1"/>
    <col min="6" max="6" width="18.28515625" style="9" customWidth="1"/>
    <col min="7" max="7" width="60" style="9" customWidth="1"/>
    <col min="8" max="8" width="15.28515625" style="9" bestFit="1" customWidth="1"/>
    <col min="9" max="9" width="10.140625" style="9" bestFit="1" customWidth="1"/>
    <col min="10" max="16384" width="9.140625" style="9"/>
  </cols>
  <sheetData>
    <row r="1" spans="1:9" ht="18.75" thickBot="1" x14ac:dyDescent="0.3">
      <c r="A1" s="95" t="s">
        <v>287</v>
      </c>
      <c r="D1" s="107" t="s">
        <v>75</v>
      </c>
      <c r="E1" s="108" t="s">
        <v>76</v>
      </c>
      <c r="F1" s="176"/>
      <c r="G1" s="177"/>
      <c r="H1" s="178" t="s">
        <v>70</v>
      </c>
      <c r="I1" s="101">
        <f>+'Cover Page'!$D$1</f>
        <v>0</v>
      </c>
    </row>
    <row r="2" spans="1:9" ht="18" x14ac:dyDescent="0.25">
      <c r="A2" s="95"/>
    </row>
    <row r="3" spans="1:9" ht="15" x14ac:dyDescent="0.2">
      <c r="B3" s="96" t="s">
        <v>288</v>
      </c>
      <c r="C3" s="96"/>
      <c r="D3" s="30"/>
      <c r="E3" s="30"/>
      <c r="F3" s="30"/>
      <c r="G3" s="30"/>
      <c r="H3" s="30"/>
    </row>
    <row r="4" spans="1:9" ht="15" x14ac:dyDescent="0.2">
      <c r="B4" s="245" t="s">
        <v>289</v>
      </c>
      <c r="C4" s="246"/>
      <c r="D4" s="30"/>
      <c r="E4" s="30"/>
      <c r="F4" s="30"/>
      <c r="G4" s="30"/>
      <c r="H4" s="30"/>
    </row>
    <row r="5" spans="1:9" x14ac:dyDescent="0.2">
      <c r="B5" s="247" t="s">
        <v>290</v>
      </c>
      <c r="C5" s="60"/>
      <c r="D5" s="60"/>
      <c r="E5" s="248"/>
      <c r="F5" s="248"/>
      <c r="G5" s="60"/>
      <c r="H5" s="249"/>
    </row>
    <row r="6" spans="1:9" x14ac:dyDescent="0.2">
      <c r="A6" s="9">
        <v>1</v>
      </c>
      <c r="B6" s="841" t="s">
        <v>291</v>
      </c>
      <c r="C6" s="841"/>
      <c r="D6" s="841"/>
      <c r="E6" s="841"/>
      <c r="F6" s="841"/>
      <c r="H6" s="832"/>
      <c r="I6" s="832"/>
    </row>
    <row r="7" spans="1:9" ht="13.5" thickBot="1" x14ac:dyDescent="0.25"/>
    <row r="8" spans="1:9" ht="13.5" thickBot="1" x14ac:dyDescent="0.25">
      <c r="B8" s="842" t="str">
        <f>CONCATENATE(B5," ",'Budget Summary'!$C$4," ", 'Budget Summary'!$C$5)</f>
        <v>Equipment less than $5,000 0 0</v>
      </c>
      <c r="C8" s="843"/>
      <c r="D8" s="843"/>
      <c r="E8" s="843"/>
      <c r="F8" s="843"/>
      <c r="G8" s="844"/>
      <c r="H8" s="250"/>
    </row>
    <row r="9" spans="1:9" ht="26.25" thickBot="1" x14ac:dyDescent="0.25">
      <c r="B9" s="845" t="s">
        <v>506</v>
      </c>
      <c r="C9" s="846"/>
      <c r="D9" s="503" t="s">
        <v>520</v>
      </c>
      <c r="E9" s="504" t="s">
        <v>521</v>
      </c>
      <c r="F9" s="505" t="s">
        <v>169</v>
      </c>
      <c r="G9" s="506" t="s">
        <v>267</v>
      </c>
    </row>
    <row r="10" spans="1:9" x14ac:dyDescent="0.2">
      <c r="A10" s="442" t="s">
        <v>378</v>
      </c>
      <c r="B10" s="849"/>
      <c r="C10" s="850"/>
      <c r="D10" s="497"/>
      <c r="E10" s="498"/>
      <c r="F10" s="252">
        <f t="shared" ref="F10:F15" si="0">SUM(D10:E10)</f>
        <v>0</v>
      </c>
      <c r="G10" s="253"/>
    </row>
    <row r="11" spans="1:9" x14ac:dyDescent="0.2">
      <c r="A11" s="442" t="s">
        <v>381</v>
      </c>
      <c r="B11" s="851"/>
      <c r="C11" s="852"/>
      <c r="D11" s="254"/>
      <c r="E11" s="251"/>
      <c r="F11" s="220">
        <f t="shared" si="0"/>
        <v>0</v>
      </c>
      <c r="G11" s="255"/>
      <c r="H11" s="105"/>
    </row>
    <row r="12" spans="1:9" x14ac:dyDescent="0.2">
      <c r="A12" s="442" t="s">
        <v>382</v>
      </c>
      <c r="B12" s="851"/>
      <c r="C12" s="852"/>
      <c r="D12" s="254"/>
      <c r="E12" s="251"/>
      <c r="F12" s="220">
        <f t="shared" si="0"/>
        <v>0</v>
      </c>
      <c r="G12" s="255"/>
    </row>
    <row r="13" spans="1:9" x14ac:dyDescent="0.2">
      <c r="A13" s="442" t="s">
        <v>507</v>
      </c>
      <c r="B13" s="851"/>
      <c r="C13" s="852"/>
      <c r="D13" s="254"/>
      <c r="E13" s="251"/>
      <c r="F13" s="220">
        <f t="shared" si="0"/>
        <v>0</v>
      </c>
      <c r="G13" s="255"/>
    </row>
    <row r="14" spans="1:9" x14ac:dyDescent="0.2">
      <c r="A14" s="442" t="s">
        <v>508</v>
      </c>
      <c r="B14" s="851"/>
      <c r="C14" s="852"/>
      <c r="D14" s="254"/>
      <c r="E14" s="251"/>
      <c r="F14" s="220">
        <f t="shared" si="0"/>
        <v>0</v>
      </c>
      <c r="G14" s="255"/>
    </row>
    <row r="15" spans="1:9" x14ac:dyDescent="0.2">
      <c r="A15" s="442" t="s">
        <v>509</v>
      </c>
      <c r="B15" s="851"/>
      <c r="C15" s="852"/>
      <c r="D15" s="254"/>
      <c r="E15" s="251"/>
      <c r="F15" s="220">
        <f t="shared" si="0"/>
        <v>0</v>
      </c>
      <c r="G15" s="256"/>
    </row>
    <row r="16" spans="1:9" ht="13.5" thickBot="1" x14ac:dyDescent="0.25">
      <c r="B16" s="496"/>
      <c r="C16" s="257" t="s">
        <v>164</v>
      </c>
      <c r="D16" s="224">
        <f>SUM(D10:D15)</f>
        <v>0</v>
      </c>
      <c r="E16" s="224">
        <f>SUM(E10:E15)</f>
        <v>0</v>
      </c>
      <c r="F16" s="224">
        <f>SUM(F10:F15)</f>
        <v>0</v>
      </c>
      <c r="G16" s="489"/>
    </row>
    <row r="19" spans="1:8" x14ac:dyDescent="0.2">
      <c r="E19" s="258"/>
      <c r="F19" s="258"/>
    </row>
    <row r="20" spans="1:8" x14ac:dyDescent="0.2">
      <c r="A20" s="9">
        <v>2</v>
      </c>
      <c r="B20" s="259" t="s">
        <v>294</v>
      </c>
      <c r="C20" s="259"/>
      <c r="D20" s="260"/>
      <c r="E20" s="261"/>
      <c r="F20" s="261"/>
    </row>
    <row r="21" spans="1:8" ht="13.5" thickBot="1" x14ac:dyDescent="0.25">
      <c r="B21" s="262"/>
    </row>
    <row r="22" spans="1:8" ht="13.5" thickBot="1" x14ac:dyDescent="0.25">
      <c r="B22" s="842" t="str">
        <f>CONCATENATE(B20," ",'Budget Summary'!$C$4," ", 'Budget Summary'!$C$5)</f>
        <v>Equipment $5,000 or greater 0 0</v>
      </c>
      <c r="C22" s="843"/>
      <c r="D22" s="843"/>
      <c r="E22" s="843"/>
      <c r="F22" s="843"/>
      <c r="G22" s="844"/>
      <c r="H22" s="250"/>
    </row>
    <row r="23" spans="1:8" ht="26.25" thickBot="1" x14ac:dyDescent="0.25">
      <c r="B23" s="845" t="s">
        <v>506</v>
      </c>
      <c r="C23" s="846"/>
      <c r="D23" s="503" t="s">
        <v>520</v>
      </c>
      <c r="E23" s="504" t="s">
        <v>521</v>
      </c>
      <c r="F23" s="505" t="s">
        <v>169</v>
      </c>
      <c r="G23" s="506" t="s">
        <v>267</v>
      </c>
    </row>
    <row r="24" spans="1:8" x14ac:dyDescent="0.2">
      <c r="A24" s="442" t="s">
        <v>378</v>
      </c>
      <c r="B24" s="849"/>
      <c r="C24" s="850"/>
      <c r="D24" s="498"/>
      <c r="E24" s="498"/>
      <c r="F24" s="232">
        <f>SUM(D24:E24)</f>
        <v>0</v>
      </c>
      <c r="G24" s="253"/>
    </row>
    <row r="25" spans="1:8" x14ac:dyDescent="0.2">
      <c r="A25" s="442" t="s">
        <v>381</v>
      </c>
      <c r="B25" s="847"/>
      <c r="C25" s="848"/>
      <c r="D25" s="263"/>
      <c r="E25" s="251"/>
      <c r="F25" s="236">
        <f>SUM(D25:E25)</f>
        <v>0</v>
      </c>
      <c r="G25" s="255"/>
    </row>
    <row r="26" spans="1:8" x14ac:dyDescent="0.2">
      <c r="A26" s="442" t="s">
        <v>382</v>
      </c>
      <c r="B26" s="847"/>
      <c r="C26" s="848"/>
      <c r="D26" s="263"/>
      <c r="E26" s="251"/>
      <c r="F26" s="236">
        <f>SUM(D26:E26)</f>
        <v>0</v>
      </c>
      <c r="G26" s="255"/>
    </row>
    <row r="27" spans="1:8" ht="13.5" thickBot="1" x14ac:dyDescent="0.25">
      <c r="A27" s="442" t="s">
        <v>507</v>
      </c>
      <c r="B27" s="854"/>
      <c r="C27" s="855"/>
      <c r="D27" s="500"/>
      <c r="E27" s="501"/>
      <c r="F27" s="223">
        <f>SUM(D27:E27)</f>
        <v>0</v>
      </c>
      <c r="G27" s="502"/>
    </row>
    <row r="28" spans="1:8" ht="13.5" thickBot="1" x14ac:dyDescent="0.25">
      <c r="A28" s="442"/>
      <c r="B28" s="496"/>
      <c r="C28" s="257" t="s">
        <v>164</v>
      </c>
      <c r="D28" s="224">
        <f>SUM(D24:D27)</f>
        <v>0</v>
      </c>
      <c r="E28" s="224">
        <f>SUM(E24:E27)</f>
        <v>0</v>
      </c>
      <c r="F28" s="224">
        <f>SUM(F24:F27)</f>
        <v>0</v>
      </c>
      <c r="G28" s="499"/>
    </row>
    <row r="29" spans="1:8" x14ac:dyDescent="0.2">
      <c r="A29" s="442"/>
    </row>
    <row r="30" spans="1:8" ht="15.75" x14ac:dyDescent="0.25">
      <c r="B30" s="192"/>
      <c r="C30" s="192"/>
      <c r="D30" s="193" t="s">
        <v>220</v>
      </c>
      <c r="E30" s="193" t="s">
        <v>271</v>
      </c>
      <c r="F30" s="193" t="s">
        <v>169</v>
      </c>
    </row>
    <row r="31" spans="1:8" ht="15.75" x14ac:dyDescent="0.25">
      <c r="B31" s="195" t="s">
        <v>462</v>
      </c>
      <c r="C31" s="192" t="s">
        <v>88</v>
      </c>
      <c r="D31" s="196">
        <f>+D16+D28</f>
        <v>0</v>
      </c>
      <c r="E31" s="196">
        <f>+E16+E28</f>
        <v>0</v>
      </c>
      <c r="F31" s="264">
        <f>SUM(D31:E31)</f>
        <v>0</v>
      </c>
      <c r="H31" s="265"/>
    </row>
    <row r="36" spans="1:16" s="83" customFormat="1" ht="15.75" x14ac:dyDescent="0.25">
      <c r="A36" s="266" t="s">
        <v>296</v>
      </c>
      <c r="B36" s="266"/>
      <c r="C36" s="266"/>
      <c r="D36" s="266"/>
      <c r="E36" s="856" t="s">
        <v>297</v>
      </c>
      <c r="F36" s="856"/>
      <c r="G36" s="267"/>
      <c r="H36" s="268"/>
      <c r="I36" s="268"/>
      <c r="J36" s="268"/>
      <c r="K36" s="268"/>
      <c r="L36" s="268"/>
      <c r="M36" s="268"/>
      <c r="N36" s="268"/>
      <c r="O36" s="268"/>
      <c r="P36" s="268"/>
    </row>
    <row r="37" spans="1:16" s="83" customFormat="1" ht="15" x14ac:dyDescent="0.2">
      <c r="A37" s="269"/>
      <c r="B37" s="269"/>
      <c r="C37" s="857" t="s">
        <v>298</v>
      </c>
      <c r="D37" s="857"/>
      <c r="E37" s="857"/>
      <c r="F37" s="857"/>
      <c r="G37" s="857"/>
      <c r="H37" s="857"/>
      <c r="I37" s="857"/>
      <c r="J37" s="857"/>
      <c r="K37" s="857"/>
      <c r="L37" s="857"/>
      <c r="M37" s="857"/>
      <c r="N37" s="857"/>
      <c r="O37" s="269"/>
      <c r="P37" s="269"/>
    </row>
    <row r="38" spans="1:16" s="83" customFormat="1" ht="15" x14ac:dyDescent="0.2">
      <c r="A38" s="269"/>
      <c r="B38" s="269"/>
      <c r="C38" s="270"/>
      <c r="D38" s="270"/>
      <c r="E38" s="270"/>
      <c r="F38" s="270"/>
      <c r="G38" s="270"/>
      <c r="H38" s="270"/>
      <c r="I38" s="270"/>
      <c r="J38" s="270"/>
      <c r="K38" s="270"/>
      <c r="L38" s="270"/>
      <c r="M38" s="270"/>
      <c r="N38" s="270"/>
      <c r="O38" s="269"/>
      <c r="P38" s="269"/>
    </row>
    <row r="39" spans="1:16" s="83" customFormat="1" ht="15" x14ac:dyDescent="0.2">
      <c r="A39" s="269"/>
      <c r="B39" s="269"/>
      <c r="C39" s="858" t="s">
        <v>299</v>
      </c>
      <c r="D39" s="858"/>
      <c r="E39" s="858"/>
      <c r="F39" s="858"/>
      <c r="G39" s="858"/>
      <c r="H39" s="858"/>
      <c r="I39" s="858"/>
      <c r="J39" s="271"/>
      <c r="K39" s="271"/>
      <c r="L39" s="271"/>
      <c r="M39" s="271"/>
      <c r="N39" s="271"/>
      <c r="O39" s="269"/>
      <c r="P39" s="269"/>
    </row>
    <row r="40" spans="1:16" s="83" customFormat="1" ht="18" customHeight="1" x14ac:dyDescent="0.25">
      <c r="A40" s="269"/>
      <c r="B40" s="269"/>
      <c r="C40" s="272" t="s">
        <v>300</v>
      </c>
      <c r="D40" s="857" t="s">
        <v>301</v>
      </c>
      <c r="E40" s="857"/>
      <c r="F40" s="857"/>
      <c r="G40" s="857"/>
      <c r="H40" s="857"/>
      <c r="I40" s="857"/>
      <c r="J40" s="857"/>
      <c r="K40" s="857"/>
      <c r="L40" s="857"/>
      <c r="M40" s="271"/>
      <c r="N40" s="271"/>
      <c r="O40" s="271"/>
      <c r="P40" s="269"/>
    </row>
    <row r="41" spans="1:16" s="83" customFormat="1" ht="15.75" x14ac:dyDescent="0.25">
      <c r="A41" s="269"/>
      <c r="B41" s="269"/>
      <c r="C41" s="272" t="s">
        <v>302</v>
      </c>
      <c r="D41" s="853" t="s">
        <v>303</v>
      </c>
      <c r="E41" s="853"/>
      <c r="F41" s="853"/>
      <c r="G41" s="853"/>
      <c r="H41" s="853"/>
      <c r="I41" s="853"/>
      <c r="J41" s="853"/>
      <c r="K41" s="853"/>
      <c r="L41" s="853"/>
      <c r="M41" s="271"/>
      <c r="N41" s="271"/>
      <c r="O41" s="271"/>
      <c r="P41" s="269"/>
    </row>
    <row r="42" spans="1:16" s="83" customFormat="1" ht="15.75" x14ac:dyDescent="0.25">
      <c r="A42" s="269"/>
      <c r="B42" s="269"/>
      <c r="C42" s="272"/>
      <c r="D42" s="271"/>
      <c r="E42" s="271"/>
      <c r="F42" s="271"/>
      <c r="G42" s="271"/>
      <c r="H42" s="271"/>
      <c r="I42" s="271"/>
      <c r="J42" s="271"/>
      <c r="K42" s="271"/>
      <c r="L42" s="271"/>
      <c r="M42" s="271"/>
      <c r="N42" s="271"/>
      <c r="O42" s="271"/>
      <c r="P42" s="269"/>
    </row>
    <row r="43" spans="1:16" s="83" customFormat="1" ht="15.75" x14ac:dyDescent="0.2">
      <c r="A43" s="269"/>
      <c r="B43" s="269"/>
      <c r="C43" s="273" t="s">
        <v>245</v>
      </c>
      <c r="D43" s="245" t="s">
        <v>304</v>
      </c>
      <c r="E43" s="269"/>
      <c r="F43" s="269"/>
      <c r="G43" s="269"/>
      <c r="H43" s="269"/>
      <c r="I43" s="269"/>
      <c r="J43" s="269"/>
      <c r="K43" s="269"/>
      <c r="L43" s="269"/>
      <c r="M43" s="269"/>
      <c r="N43" s="269"/>
      <c r="O43" s="269"/>
      <c r="P43" s="269"/>
    </row>
    <row r="44" spans="1:16" s="83" customFormat="1" ht="15.75" x14ac:dyDescent="0.2">
      <c r="A44" s="269"/>
      <c r="B44" s="269"/>
      <c r="C44" s="273" t="s">
        <v>305</v>
      </c>
      <c r="D44" s="245" t="s">
        <v>306</v>
      </c>
      <c r="E44" s="269"/>
      <c r="F44" s="269"/>
      <c r="G44" s="269"/>
      <c r="H44" s="269"/>
      <c r="I44" s="269"/>
      <c r="J44" s="269"/>
      <c r="K44" s="269"/>
      <c r="L44" s="269"/>
      <c r="M44" s="269"/>
      <c r="N44" s="269"/>
      <c r="O44" s="269"/>
      <c r="P44" s="269"/>
    </row>
    <row r="45" spans="1:16" s="83" customFormat="1" ht="15.75" x14ac:dyDescent="0.25">
      <c r="A45" s="269"/>
      <c r="B45" s="269"/>
      <c r="C45" s="272" t="s">
        <v>307</v>
      </c>
      <c r="D45" s="245" t="s">
        <v>308</v>
      </c>
      <c r="E45" s="269"/>
      <c r="F45" s="269"/>
      <c r="G45" s="269"/>
      <c r="H45" s="269"/>
      <c r="I45" s="269"/>
      <c r="J45" s="269"/>
      <c r="K45" s="269"/>
      <c r="L45" s="269"/>
      <c r="M45" s="269"/>
      <c r="N45" s="269"/>
      <c r="O45" s="269"/>
      <c r="P45" s="269"/>
    </row>
    <row r="46" spans="1:16" s="83" customFormat="1" ht="15.75" x14ac:dyDescent="0.25">
      <c r="A46" s="269"/>
      <c r="B46" s="269"/>
      <c r="C46" s="272"/>
      <c r="D46" s="245"/>
      <c r="E46" s="269"/>
      <c r="F46" s="269"/>
      <c r="G46" s="269"/>
      <c r="H46" s="269"/>
      <c r="I46" s="269"/>
      <c r="J46" s="269"/>
      <c r="K46" s="269"/>
      <c r="L46" s="269"/>
      <c r="M46" s="269"/>
      <c r="N46" s="269"/>
      <c r="O46" s="269"/>
      <c r="P46" s="269"/>
    </row>
    <row r="47" spans="1:16" s="83" customFormat="1" ht="15" x14ac:dyDescent="0.2">
      <c r="A47" s="269"/>
      <c r="B47" s="269"/>
      <c r="C47" s="274"/>
      <c r="D47" s="245" t="s">
        <v>289</v>
      </c>
      <c r="E47" s="270"/>
      <c r="F47" s="270"/>
      <c r="G47" s="270"/>
      <c r="H47" s="270"/>
      <c r="I47" s="271"/>
      <c r="J47" s="271"/>
      <c r="K47" s="271"/>
      <c r="L47" s="271"/>
      <c r="M47" s="271"/>
      <c r="N47" s="271"/>
      <c r="O47" s="269"/>
      <c r="P47" s="269"/>
    </row>
    <row r="48" spans="1:16" s="83" customFormat="1" ht="15" x14ac:dyDescent="0.2">
      <c r="A48" s="269"/>
      <c r="B48" s="269"/>
      <c r="C48" s="274"/>
      <c r="D48" s="245"/>
      <c r="E48" s="270"/>
      <c r="F48" s="270"/>
      <c r="G48" s="270"/>
      <c r="H48" s="270"/>
      <c r="I48" s="271"/>
      <c r="J48" s="271"/>
      <c r="K48" s="271"/>
      <c r="L48" s="271"/>
      <c r="M48" s="271"/>
      <c r="N48" s="271"/>
      <c r="O48" s="269"/>
      <c r="P48" s="269"/>
    </row>
    <row r="49" spans="1:16" s="83" customFormat="1" ht="15.75" x14ac:dyDescent="0.25">
      <c r="A49" s="269"/>
      <c r="B49" s="269"/>
      <c r="C49" s="275" t="s">
        <v>135</v>
      </c>
      <c r="D49" s="269"/>
      <c r="E49" s="269"/>
      <c r="F49" s="269"/>
      <c r="G49" s="269"/>
      <c r="H49" s="269"/>
      <c r="I49" s="269"/>
      <c r="J49" s="269"/>
      <c r="K49" s="269"/>
      <c r="L49" s="269"/>
      <c r="M49" s="269"/>
      <c r="N49" s="269"/>
      <c r="O49" s="269"/>
      <c r="P49" s="269"/>
    </row>
    <row r="50" spans="1:16" s="83" customFormat="1" ht="15.75" x14ac:dyDescent="0.25">
      <c r="A50" s="269"/>
      <c r="B50" s="269"/>
      <c r="C50" s="275" t="s">
        <v>446</v>
      </c>
      <c r="D50" s="269"/>
      <c r="E50" s="269"/>
      <c r="F50" s="269"/>
      <c r="G50" s="269"/>
      <c r="H50" s="269"/>
      <c r="I50" s="269"/>
      <c r="J50" s="269"/>
      <c r="K50" s="269"/>
      <c r="L50" s="269"/>
      <c r="M50" s="269"/>
      <c r="N50" s="269"/>
      <c r="O50" s="269"/>
      <c r="P50" s="269"/>
    </row>
    <row r="51" spans="1:16" s="29" customFormat="1" ht="15" x14ac:dyDescent="0.2"/>
  </sheetData>
  <sheetProtection selectLockedCells="1"/>
  <mergeCells count="21">
    <mergeCell ref="D41:L41"/>
    <mergeCell ref="B26:C26"/>
    <mergeCell ref="B27:C27"/>
    <mergeCell ref="E36:F36"/>
    <mergeCell ref="C37:N37"/>
    <mergeCell ref="C39:I39"/>
    <mergeCell ref="D40:L40"/>
    <mergeCell ref="B6:F6"/>
    <mergeCell ref="H6:I6"/>
    <mergeCell ref="B8:G8"/>
    <mergeCell ref="B9:C9"/>
    <mergeCell ref="B25:C25"/>
    <mergeCell ref="B10:C10"/>
    <mergeCell ref="B11:C11"/>
    <mergeCell ref="B12:C12"/>
    <mergeCell ref="B13:C13"/>
    <mergeCell ref="B14:C14"/>
    <mergeCell ref="B15:C15"/>
    <mergeCell ref="B22:G22"/>
    <mergeCell ref="B23:C23"/>
    <mergeCell ref="B24:C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8"/>
  <sheetViews>
    <sheetView workbookViewId="0">
      <selection activeCell="D1" sqref="D1"/>
    </sheetView>
  </sheetViews>
  <sheetFormatPr defaultColWidth="9.140625" defaultRowHeight="12.75" x14ac:dyDescent="0.2"/>
  <cols>
    <col min="1" max="1" width="3.5703125" style="9" customWidth="1"/>
    <col min="2" max="2" width="22.42578125" style="9" customWidth="1"/>
    <col min="3" max="3" width="18.140625" style="9" customWidth="1"/>
    <col min="4" max="4" width="15.28515625" style="9" customWidth="1"/>
    <col min="5" max="5" width="15" style="9" customWidth="1"/>
    <col min="6" max="6" width="15.140625" style="9" customWidth="1"/>
    <col min="7" max="7" width="14.42578125" style="9" customWidth="1"/>
    <col min="8" max="8" width="14.5703125" style="9" customWidth="1"/>
    <col min="9" max="9" width="15" style="9" customWidth="1"/>
    <col min="10" max="10" width="9.140625" style="9"/>
    <col min="11" max="11" width="28.140625" style="9" customWidth="1"/>
    <col min="12" max="12" width="10.5703125" style="9" customWidth="1"/>
    <col min="13" max="16384" width="9.140625" style="9"/>
  </cols>
  <sheetData>
    <row r="1" spans="1:13" ht="18.75" thickBot="1" x14ac:dyDescent="0.3">
      <c r="A1" s="95" t="s">
        <v>89</v>
      </c>
      <c r="E1" s="107" t="s">
        <v>75</v>
      </c>
      <c r="F1" s="108" t="s">
        <v>76</v>
      </c>
      <c r="I1" s="70"/>
      <c r="J1" s="276"/>
      <c r="K1" s="178" t="s">
        <v>70</v>
      </c>
      <c r="L1" s="101">
        <f>+'Cover Page'!$D$1</f>
        <v>0</v>
      </c>
    </row>
    <row r="2" spans="1:13" ht="18" x14ac:dyDescent="0.25">
      <c r="A2" s="95"/>
    </row>
    <row r="3" spans="1:13" s="29" customFormat="1" ht="15" x14ac:dyDescent="0.2">
      <c r="A3" s="96"/>
      <c r="B3" s="789" t="s">
        <v>309</v>
      </c>
      <c r="C3" s="789"/>
      <c r="D3" s="789"/>
      <c r="E3" s="789"/>
      <c r="F3" s="789"/>
      <c r="G3" s="789"/>
      <c r="H3" s="789"/>
      <c r="I3" s="789"/>
      <c r="J3" s="789"/>
      <c r="K3" s="789"/>
      <c r="L3" s="789"/>
      <c r="M3" s="789"/>
    </row>
    <row r="4" spans="1:13" s="29" customFormat="1" ht="15.75" x14ac:dyDescent="0.25">
      <c r="B4" s="277" t="s">
        <v>310</v>
      </c>
      <c r="C4" s="278"/>
      <c r="D4" s="278"/>
      <c r="E4" s="278"/>
      <c r="F4" s="278"/>
      <c r="G4" s="278"/>
      <c r="H4" s="278"/>
      <c r="I4" s="279"/>
      <c r="J4" s="83"/>
      <c r="K4" s="83"/>
    </row>
    <row r="5" spans="1:13" x14ac:dyDescent="0.2">
      <c r="B5" s="138"/>
      <c r="C5" s="138"/>
      <c r="D5" s="138"/>
      <c r="E5" s="138"/>
      <c r="F5" s="138"/>
      <c r="G5" s="138"/>
      <c r="H5" s="138"/>
    </row>
    <row r="6" spans="1:13" x14ac:dyDescent="0.2">
      <c r="A6" s="442">
        <v>1</v>
      </c>
      <c r="B6" s="862" t="s">
        <v>333</v>
      </c>
      <c r="C6" s="862"/>
      <c r="D6" s="862"/>
      <c r="E6" s="862"/>
    </row>
    <row r="7" spans="1:13" s="102" customFormat="1" x14ac:dyDescent="0.2">
      <c r="A7" s="176"/>
      <c r="B7" s="105" t="s">
        <v>311</v>
      </c>
      <c r="C7" s="105"/>
      <c r="D7" s="105"/>
      <c r="E7" s="9"/>
      <c r="F7" s="9"/>
      <c r="G7" s="9"/>
      <c r="H7" s="9"/>
      <c r="I7" s="9"/>
      <c r="J7" s="9"/>
      <c r="K7" s="9"/>
      <c r="L7" s="9"/>
      <c r="M7" s="9"/>
    </row>
    <row r="8" spans="1:13" s="102" customFormat="1" x14ac:dyDescent="0.2">
      <c r="A8" s="176"/>
      <c r="B8" s="863" t="s">
        <v>312</v>
      </c>
      <c r="C8" s="863"/>
      <c r="D8" s="863"/>
      <c r="E8" s="863"/>
      <c r="F8" s="863"/>
      <c r="G8" s="863"/>
      <c r="H8" s="863"/>
      <c r="I8" s="863"/>
      <c r="J8" s="863"/>
      <c r="K8" s="863"/>
      <c r="L8" s="863"/>
      <c r="M8" s="863"/>
    </row>
    <row r="9" spans="1:13" s="102" customFormat="1" x14ac:dyDescent="0.2">
      <c r="A9" s="176"/>
      <c r="B9" s="9" t="s">
        <v>313</v>
      </c>
      <c r="C9" s="9"/>
      <c r="D9" s="9"/>
      <c r="E9" s="9"/>
      <c r="F9" s="9"/>
      <c r="G9" s="9"/>
      <c r="H9" s="9"/>
      <c r="I9" s="9"/>
      <c r="J9" s="9"/>
      <c r="K9" s="9"/>
      <c r="L9" s="9"/>
      <c r="M9" s="9"/>
    </row>
    <row r="10" spans="1:13" ht="13.5" thickBot="1" x14ac:dyDescent="0.25">
      <c r="A10" s="442"/>
    </row>
    <row r="11" spans="1:13" ht="13.5" thickBot="1" x14ac:dyDescent="0.25">
      <c r="A11" s="442"/>
      <c r="B11" s="828" t="str">
        <f>CONCATENATE(B6," ",'Budget Summary'!$C$4," ", 'Budget Summary'!$C$5)</f>
        <v>Consulting/Professional Contract Labor/Clerical Support 0 0</v>
      </c>
      <c r="C11" s="829"/>
      <c r="D11" s="829"/>
      <c r="E11" s="829"/>
      <c r="F11" s="829"/>
      <c r="G11" s="829"/>
      <c r="H11" s="829"/>
      <c r="I11" s="829"/>
      <c r="J11" s="829"/>
      <c r="K11" s="830"/>
    </row>
    <row r="12" spans="1:13" x14ac:dyDescent="0.2">
      <c r="A12" s="442"/>
      <c r="B12" s="280" t="s">
        <v>314</v>
      </c>
      <c r="C12" s="281" t="s">
        <v>315</v>
      </c>
      <c r="D12" s="281" t="s">
        <v>316</v>
      </c>
      <c r="E12" s="282" t="s">
        <v>169</v>
      </c>
      <c r="F12" s="281" t="s">
        <v>317</v>
      </c>
      <c r="G12" s="282" t="s">
        <v>220</v>
      </c>
      <c r="H12" s="282" t="s">
        <v>229</v>
      </c>
      <c r="I12" s="864" t="s">
        <v>318</v>
      </c>
      <c r="J12" s="865"/>
      <c r="K12" s="866"/>
    </row>
    <row r="13" spans="1:13" ht="13.5" thickBot="1" x14ac:dyDescent="0.25">
      <c r="A13" s="442"/>
      <c r="B13" s="283" t="s">
        <v>33</v>
      </c>
      <c r="C13" s="284" t="s">
        <v>319</v>
      </c>
      <c r="D13" s="284" t="s">
        <v>320</v>
      </c>
      <c r="E13" s="285" t="s">
        <v>222</v>
      </c>
      <c r="F13" s="284" t="s">
        <v>321</v>
      </c>
      <c r="G13" s="286" t="s">
        <v>222</v>
      </c>
      <c r="H13" s="285" t="s">
        <v>222</v>
      </c>
      <c r="I13" s="867"/>
      <c r="J13" s="868"/>
      <c r="K13" s="869"/>
    </row>
    <row r="14" spans="1:13" x14ac:dyDescent="0.2">
      <c r="A14" s="442" t="s">
        <v>378</v>
      </c>
      <c r="B14" s="287"/>
      <c r="C14" s="288"/>
      <c r="D14" s="230">
        <v>0</v>
      </c>
      <c r="E14" s="232">
        <f>C14*D14</f>
        <v>0</v>
      </c>
      <c r="F14" s="289"/>
      <c r="G14" s="290">
        <f>E14*F14</f>
        <v>0</v>
      </c>
      <c r="H14" s="290">
        <f>+E14-G14</f>
        <v>0</v>
      </c>
      <c r="I14" s="859"/>
      <c r="J14" s="860"/>
      <c r="K14" s="861"/>
    </row>
    <row r="15" spans="1:13" ht="26.25" thickBot="1" x14ac:dyDescent="0.25">
      <c r="A15" s="442"/>
      <c r="B15" s="519" t="s">
        <v>322</v>
      </c>
      <c r="C15" s="870"/>
      <c r="D15" s="871"/>
      <c r="E15" s="871"/>
      <c r="F15" s="871"/>
      <c r="G15" s="871"/>
      <c r="H15" s="871"/>
      <c r="I15" s="871"/>
      <c r="J15" s="871"/>
      <c r="K15" s="872"/>
    </row>
    <row r="16" spans="1:13" x14ac:dyDescent="0.2">
      <c r="A16" s="442"/>
      <c r="B16" s="873" t="s">
        <v>323</v>
      </c>
      <c r="C16" s="875"/>
      <c r="D16" s="876"/>
      <c r="E16" s="876"/>
      <c r="F16" s="876"/>
      <c r="G16" s="876"/>
      <c r="H16" s="876"/>
      <c r="I16" s="876"/>
      <c r="J16" s="876"/>
      <c r="K16" s="877"/>
    </row>
    <row r="17" spans="1:11" ht="13.5" thickBot="1" x14ac:dyDescent="0.25">
      <c r="A17" s="442"/>
      <c r="B17" s="874"/>
      <c r="C17" s="878"/>
      <c r="D17" s="879"/>
      <c r="E17" s="879"/>
      <c r="F17" s="879"/>
      <c r="G17" s="879"/>
      <c r="H17" s="879"/>
      <c r="I17" s="879"/>
      <c r="J17" s="879"/>
      <c r="K17" s="880"/>
    </row>
    <row r="18" spans="1:11" x14ac:dyDescent="0.2">
      <c r="A18" s="442" t="s">
        <v>381</v>
      </c>
      <c r="B18" s="287"/>
      <c r="C18" s="288"/>
      <c r="D18" s="230">
        <v>0</v>
      </c>
      <c r="E18" s="232">
        <f>C18*D18</f>
        <v>0</v>
      </c>
      <c r="F18" s="289"/>
      <c r="G18" s="291">
        <f>E18*F18</f>
        <v>0</v>
      </c>
      <c r="H18" s="290">
        <f>+E18-G18</f>
        <v>0</v>
      </c>
      <c r="I18" s="859"/>
      <c r="J18" s="860"/>
      <c r="K18" s="861"/>
    </row>
    <row r="19" spans="1:11" ht="26.25" thickBot="1" x14ac:dyDescent="0.25">
      <c r="A19" s="442"/>
      <c r="B19" s="519" t="s">
        <v>322</v>
      </c>
      <c r="C19" s="870"/>
      <c r="D19" s="871"/>
      <c r="E19" s="871"/>
      <c r="F19" s="871"/>
      <c r="G19" s="871"/>
      <c r="H19" s="871"/>
      <c r="I19" s="871"/>
      <c r="J19" s="871"/>
      <c r="K19" s="872"/>
    </row>
    <row r="20" spans="1:11" x14ac:dyDescent="0.2">
      <c r="A20" s="442"/>
      <c r="B20" s="873" t="s">
        <v>323</v>
      </c>
      <c r="C20" s="875"/>
      <c r="D20" s="876"/>
      <c r="E20" s="876"/>
      <c r="F20" s="876"/>
      <c r="G20" s="876"/>
      <c r="H20" s="876"/>
      <c r="I20" s="876"/>
      <c r="J20" s="876"/>
      <c r="K20" s="877"/>
    </row>
    <row r="21" spans="1:11" ht="13.5" thickBot="1" x14ac:dyDescent="0.25">
      <c r="A21" s="442"/>
      <c r="B21" s="874"/>
      <c r="C21" s="878"/>
      <c r="D21" s="879"/>
      <c r="E21" s="879"/>
      <c r="F21" s="879"/>
      <c r="G21" s="879"/>
      <c r="H21" s="879"/>
      <c r="I21" s="879"/>
      <c r="J21" s="879"/>
      <c r="K21" s="880"/>
    </row>
    <row r="22" spans="1:11" x14ac:dyDescent="0.2">
      <c r="A22" s="442" t="s">
        <v>382</v>
      </c>
      <c r="B22" s="287"/>
      <c r="C22" s="288"/>
      <c r="D22" s="230">
        <v>0</v>
      </c>
      <c r="E22" s="232">
        <f>C22*D22</f>
        <v>0</v>
      </c>
      <c r="F22" s="289"/>
      <c r="G22" s="291">
        <f>E22*F22</f>
        <v>0</v>
      </c>
      <c r="H22" s="290">
        <f>+E22-G22</f>
        <v>0</v>
      </c>
      <c r="I22" s="859"/>
      <c r="J22" s="860"/>
      <c r="K22" s="861"/>
    </row>
    <row r="23" spans="1:11" ht="26.25" thickBot="1" x14ac:dyDescent="0.25">
      <c r="A23" s="442"/>
      <c r="B23" s="519" t="s">
        <v>322</v>
      </c>
      <c r="C23" s="870"/>
      <c r="D23" s="871"/>
      <c r="E23" s="871"/>
      <c r="F23" s="871"/>
      <c r="G23" s="871"/>
      <c r="H23" s="871"/>
      <c r="I23" s="871"/>
      <c r="J23" s="871"/>
      <c r="K23" s="872"/>
    </row>
    <row r="24" spans="1:11" x14ac:dyDescent="0.2">
      <c r="A24" s="442"/>
      <c r="B24" s="873" t="s">
        <v>323</v>
      </c>
      <c r="C24" s="875"/>
      <c r="D24" s="876"/>
      <c r="E24" s="876"/>
      <c r="F24" s="876"/>
      <c r="G24" s="876"/>
      <c r="H24" s="876"/>
      <c r="I24" s="876"/>
      <c r="J24" s="876"/>
      <c r="K24" s="877"/>
    </row>
    <row r="25" spans="1:11" ht="13.5" thickBot="1" x14ac:dyDescent="0.25">
      <c r="A25" s="442"/>
      <c r="B25" s="874"/>
      <c r="C25" s="878"/>
      <c r="D25" s="879"/>
      <c r="E25" s="879"/>
      <c r="F25" s="879"/>
      <c r="G25" s="879"/>
      <c r="H25" s="879"/>
      <c r="I25" s="879"/>
      <c r="J25" s="879"/>
      <c r="K25" s="880"/>
    </row>
    <row r="26" spans="1:11" x14ac:dyDescent="0.2">
      <c r="A26" s="442" t="s">
        <v>507</v>
      </c>
      <c r="B26" s="287"/>
      <c r="C26" s="288"/>
      <c r="D26" s="230">
        <v>0</v>
      </c>
      <c r="E26" s="232">
        <f>C26*D26</f>
        <v>0</v>
      </c>
      <c r="F26" s="289"/>
      <c r="G26" s="291">
        <f>E26*F26</f>
        <v>0</v>
      </c>
      <c r="H26" s="290">
        <f>+E26-G26</f>
        <v>0</v>
      </c>
      <c r="I26" s="859"/>
      <c r="J26" s="860"/>
      <c r="K26" s="861"/>
    </row>
    <row r="27" spans="1:11" ht="26.25" thickBot="1" x14ac:dyDescent="0.25">
      <c r="A27" s="442"/>
      <c r="B27" s="519" t="s">
        <v>322</v>
      </c>
      <c r="C27" s="870"/>
      <c r="D27" s="871"/>
      <c r="E27" s="871"/>
      <c r="F27" s="871"/>
      <c r="G27" s="871"/>
      <c r="H27" s="871"/>
      <c r="I27" s="871"/>
      <c r="J27" s="871"/>
      <c r="K27" s="872"/>
    </row>
    <row r="28" spans="1:11" x14ac:dyDescent="0.2">
      <c r="A28" s="442"/>
      <c r="B28" s="873" t="s">
        <v>323</v>
      </c>
      <c r="C28" s="875"/>
      <c r="D28" s="876"/>
      <c r="E28" s="876"/>
      <c r="F28" s="876"/>
      <c r="G28" s="876"/>
      <c r="H28" s="876"/>
      <c r="I28" s="876"/>
      <c r="J28" s="876"/>
      <c r="K28" s="877"/>
    </row>
    <row r="29" spans="1:11" ht="13.5" thickBot="1" x14ac:dyDescent="0.25">
      <c r="A29" s="442"/>
      <c r="B29" s="874"/>
      <c r="C29" s="878"/>
      <c r="D29" s="879"/>
      <c r="E29" s="879"/>
      <c r="F29" s="879"/>
      <c r="G29" s="879"/>
      <c r="H29" s="879"/>
      <c r="I29" s="879"/>
      <c r="J29" s="879"/>
      <c r="K29" s="880"/>
    </row>
    <row r="30" spans="1:11" x14ac:dyDescent="0.2">
      <c r="A30" s="442" t="s">
        <v>508</v>
      </c>
      <c r="B30" s="287"/>
      <c r="C30" s="288"/>
      <c r="D30" s="230">
        <v>0</v>
      </c>
      <c r="E30" s="232">
        <f>C30*D30</f>
        <v>0</v>
      </c>
      <c r="F30" s="289"/>
      <c r="G30" s="291">
        <f>E30*F30</f>
        <v>0</v>
      </c>
      <c r="H30" s="290">
        <f>+E30-G30</f>
        <v>0</v>
      </c>
      <c r="I30" s="859"/>
      <c r="J30" s="860"/>
      <c r="K30" s="861"/>
    </row>
    <row r="31" spans="1:11" ht="26.25" thickBot="1" x14ac:dyDescent="0.25">
      <c r="A31" s="442"/>
      <c r="B31" s="519" t="s">
        <v>322</v>
      </c>
      <c r="C31" s="870"/>
      <c r="D31" s="871"/>
      <c r="E31" s="871"/>
      <c r="F31" s="871"/>
      <c r="G31" s="871"/>
      <c r="H31" s="871"/>
      <c r="I31" s="871"/>
      <c r="J31" s="871"/>
      <c r="K31" s="872"/>
    </row>
    <row r="32" spans="1:11" x14ac:dyDescent="0.2">
      <c r="A32" s="442"/>
      <c r="B32" s="873" t="s">
        <v>323</v>
      </c>
      <c r="C32" s="875"/>
      <c r="D32" s="876"/>
      <c r="E32" s="876"/>
      <c r="F32" s="876"/>
      <c r="G32" s="876"/>
      <c r="H32" s="876"/>
      <c r="I32" s="876"/>
      <c r="J32" s="876"/>
      <c r="K32" s="877"/>
    </row>
    <row r="33" spans="1:11" ht="13.5" thickBot="1" x14ac:dyDescent="0.25">
      <c r="A33" s="442"/>
      <c r="B33" s="874"/>
      <c r="C33" s="878"/>
      <c r="D33" s="879"/>
      <c r="E33" s="879"/>
      <c r="F33" s="879"/>
      <c r="G33" s="879"/>
      <c r="H33" s="879"/>
      <c r="I33" s="879"/>
      <c r="J33" s="879"/>
      <c r="K33" s="880"/>
    </row>
    <row r="34" spans="1:11" x14ac:dyDescent="0.2">
      <c r="A34" s="442" t="s">
        <v>509</v>
      </c>
      <c r="B34" s="287"/>
      <c r="C34" s="288"/>
      <c r="D34" s="230">
        <v>0</v>
      </c>
      <c r="E34" s="232">
        <f>C34*D34</f>
        <v>0</v>
      </c>
      <c r="F34" s="289"/>
      <c r="G34" s="291">
        <f>E34*F34</f>
        <v>0</v>
      </c>
      <c r="H34" s="290">
        <f>+E34-G34</f>
        <v>0</v>
      </c>
      <c r="I34" s="859"/>
      <c r="J34" s="860"/>
      <c r="K34" s="861"/>
    </row>
    <row r="35" spans="1:11" ht="26.25" thickBot="1" x14ac:dyDescent="0.25">
      <c r="A35" s="442"/>
      <c r="B35" s="519" t="s">
        <v>322</v>
      </c>
      <c r="C35" s="870"/>
      <c r="D35" s="871"/>
      <c r="E35" s="871"/>
      <c r="F35" s="871"/>
      <c r="G35" s="871"/>
      <c r="H35" s="871"/>
      <c r="I35" s="871"/>
      <c r="J35" s="871"/>
      <c r="K35" s="872"/>
    </row>
    <row r="36" spans="1:11" x14ac:dyDescent="0.2">
      <c r="A36" s="442"/>
      <c r="B36" s="873" t="s">
        <v>323</v>
      </c>
      <c r="C36" s="875"/>
      <c r="D36" s="876"/>
      <c r="E36" s="876"/>
      <c r="F36" s="876"/>
      <c r="G36" s="876"/>
      <c r="H36" s="876"/>
      <c r="I36" s="876"/>
      <c r="J36" s="876"/>
      <c r="K36" s="877"/>
    </row>
    <row r="37" spans="1:11" ht="13.5" thickBot="1" x14ac:dyDescent="0.25">
      <c r="A37" s="442"/>
      <c r="B37" s="874"/>
      <c r="C37" s="878"/>
      <c r="D37" s="879"/>
      <c r="E37" s="879"/>
      <c r="F37" s="879"/>
      <c r="G37" s="879"/>
      <c r="H37" s="879"/>
      <c r="I37" s="879"/>
      <c r="J37" s="879"/>
      <c r="K37" s="880"/>
    </row>
    <row r="38" spans="1:11" ht="13.5" thickBot="1" x14ac:dyDescent="0.25">
      <c r="A38" s="442"/>
      <c r="B38" s="508"/>
      <c r="C38" s="509"/>
      <c r="D38" s="510" t="s">
        <v>164</v>
      </c>
      <c r="E38" s="511">
        <f>+E14+E18+E22+E26+E30+E34</f>
        <v>0</v>
      </c>
      <c r="F38" s="512"/>
      <c r="G38" s="511">
        <f>+G14+G18+G22+G26+G30+G34</f>
        <v>0</v>
      </c>
      <c r="H38" s="511">
        <f>+H14+H18+H22+H26+H30+H34</f>
        <v>0</v>
      </c>
      <c r="I38" s="513"/>
      <c r="J38" s="514"/>
      <c r="K38" s="515"/>
    </row>
    <row r="39" spans="1:11" x14ac:dyDescent="0.2">
      <c r="A39" s="442"/>
    </row>
    <row r="40" spans="1:11" x14ac:dyDescent="0.2">
      <c r="A40" s="442"/>
      <c r="E40" s="9" t="s">
        <v>324</v>
      </c>
    </row>
    <row r="41" spans="1:11" x14ac:dyDescent="0.2">
      <c r="A41" s="442">
        <v>2</v>
      </c>
      <c r="B41" s="862" t="s">
        <v>338</v>
      </c>
      <c r="C41" s="862"/>
    </row>
    <row r="42" spans="1:11" s="102" customFormat="1" x14ac:dyDescent="0.2">
      <c r="A42" s="176"/>
      <c r="B42" s="9" t="s">
        <v>325</v>
      </c>
      <c r="C42" s="292"/>
    </row>
    <row r="43" spans="1:11" s="102" customFormat="1" x14ac:dyDescent="0.2">
      <c r="A43" s="176"/>
      <c r="B43" s="9" t="s">
        <v>326</v>
      </c>
      <c r="C43" s="293"/>
    </row>
    <row r="44" spans="1:11" s="102" customFormat="1" x14ac:dyDescent="0.2">
      <c r="A44" s="176"/>
      <c r="B44" s="9" t="s">
        <v>470</v>
      </c>
      <c r="C44" s="293"/>
    </row>
    <row r="45" spans="1:11" s="102" customFormat="1" ht="13.5" thickBot="1" x14ac:dyDescent="0.25">
      <c r="A45" s="176"/>
      <c r="B45" s="293"/>
      <c r="C45" s="293"/>
    </row>
    <row r="46" spans="1:11" ht="13.5" thickBot="1" x14ac:dyDescent="0.25">
      <c r="A46" s="442"/>
      <c r="B46" s="828" t="str">
        <f>CONCATENATE(B41," ",'Budget Summary'!$C$4," ", 'Budget Summary'!$C$5)</f>
        <v>Subcontracts 0 0</v>
      </c>
      <c r="C46" s="829"/>
      <c r="D46" s="829"/>
      <c r="E46" s="829"/>
      <c r="F46" s="829"/>
      <c r="G46" s="829"/>
      <c r="H46" s="829"/>
      <c r="I46" s="829"/>
      <c r="J46" s="829"/>
      <c r="K46" s="830"/>
    </row>
    <row r="47" spans="1:11" x14ac:dyDescent="0.2">
      <c r="A47" s="442"/>
      <c r="B47" s="886" t="s">
        <v>327</v>
      </c>
      <c r="C47" s="887"/>
      <c r="D47" s="281" t="s">
        <v>328</v>
      </c>
      <c r="E47" s="281" t="s">
        <v>220</v>
      </c>
      <c r="F47" s="281" t="s">
        <v>229</v>
      </c>
      <c r="G47" s="282" t="s">
        <v>169</v>
      </c>
      <c r="H47" s="282" t="s">
        <v>317</v>
      </c>
      <c r="I47" s="864" t="s">
        <v>318</v>
      </c>
      <c r="J47" s="865"/>
      <c r="K47" s="866"/>
    </row>
    <row r="48" spans="1:11" ht="13.5" thickBot="1" x14ac:dyDescent="0.25">
      <c r="A48" s="442"/>
      <c r="B48" s="888" t="s">
        <v>33</v>
      </c>
      <c r="C48" s="889"/>
      <c r="D48" s="284" t="s">
        <v>329</v>
      </c>
      <c r="E48" s="294" t="s">
        <v>222</v>
      </c>
      <c r="F48" s="284" t="s">
        <v>222</v>
      </c>
      <c r="G48" s="285" t="s">
        <v>222</v>
      </c>
      <c r="H48" s="285" t="s">
        <v>330</v>
      </c>
      <c r="I48" s="867"/>
      <c r="J48" s="868"/>
      <c r="K48" s="869"/>
    </row>
    <row r="49" spans="1:11" x14ac:dyDescent="0.2">
      <c r="A49" s="442" t="s">
        <v>378</v>
      </c>
      <c r="B49" s="881"/>
      <c r="C49" s="882"/>
      <c r="D49" s="230"/>
      <c r="E49" s="230"/>
      <c r="F49" s="230">
        <v>0</v>
      </c>
      <c r="G49" s="295">
        <f>+E49+F49</f>
        <v>0</v>
      </c>
      <c r="H49" s="296" t="e">
        <f>+E49/F49</f>
        <v>#DIV/0!</v>
      </c>
      <c r="I49" s="859"/>
      <c r="J49" s="860"/>
      <c r="K49" s="861"/>
    </row>
    <row r="50" spans="1:11" ht="13.5" thickBot="1" x14ac:dyDescent="0.25">
      <c r="A50" s="442"/>
      <c r="B50" s="516" t="s">
        <v>331</v>
      </c>
      <c r="C50" s="871"/>
      <c r="D50" s="871"/>
      <c r="E50" s="871"/>
      <c r="F50" s="871"/>
      <c r="G50" s="871"/>
      <c r="H50" s="871"/>
      <c r="I50" s="871"/>
      <c r="J50" s="871"/>
      <c r="K50" s="872"/>
    </row>
    <row r="51" spans="1:11" ht="13.5" thickBot="1" x14ac:dyDescent="0.25">
      <c r="A51" s="442"/>
      <c r="B51" s="517" t="s">
        <v>323</v>
      </c>
      <c r="C51" s="890"/>
      <c r="D51" s="890"/>
      <c r="E51" s="890"/>
      <c r="F51" s="890"/>
      <c r="G51" s="890"/>
      <c r="H51" s="890"/>
      <c r="I51" s="890"/>
      <c r="J51" s="890"/>
      <c r="K51" s="891"/>
    </row>
    <row r="52" spans="1:11" x14ac:dyDescent="0.2">
      <c r="A52" s="442" t="s">
        <v>381</v>
      </c>
      <c r="B52" s="881"/>
      <c r="C52" s="882"/>
      <c r="D52" s="215"/>
      <c r="E52" s="230"/>
      <c r="F52" s="230">
        <v>0</v>
      </c>
      <c r="G52" s="295">
        <f>+E52+F52</f>
        <v>0</v>
      </c>
      <c r="H52" s="296" t="e">
        <f>+E52/F52</f>
        <v>#DIV/0!</v>
      </c>
      <c r="I52" s="892"/>
      <c r="J52" s="893"/>
      <c r="K52" s="894"/>
    </row>
    <row r="53" spans="1:11" ht="13.5" thickBot="1" x14ac:dyDescent="0.25">
      <c r="A53" s="442"/>
      <c r="B53" s="516" t="s">
        <v>331</v>
      </c>
      <c r="C53" s="871"/>
      <c r="D53" s="871"/>
      <c r="E53" s="871"/>
      <c r="F53" s="871"/>
      <c r="G53" s="871"/>
      <c r="H53" s="871"/>
      <c r="I53" s="871"/>
      <c r="J53" s="871"/>
      <c r="K53" s="872"/>
    </row>
    <row r="54" spans="1:11" ht="13.5" thickBot="1" x14ac:dyDescent="0.25">
      <c r="A54" s="442"/>
      <c r="B54" s="517" t="s">
        <v>323</v>
      </c>
      <c r="C54" s="890"/>
      <c r="D54" s="890"/>
      <c r="E54" s="890"/>
      <c r="F54" s="890"/>
      <c r="G54" s="890"/>
      <c r="H54" s="890"/>
      <c r="I54" s="890"/>
      <c r="J54" s="890"/>
      <c r="K54" s="891"/>
    </row>
    <row r="55" spans="1:11" x14ac:dyDescent="0.2">
      <c r="A55" s="442" t="s">
        <v>382</v>
      </c>
      <c r="B55" s="881"/>
      <c r="C55" s="882"/>
      <c r="D55" s="239"/>
      <c r="E55" s="230"/>
      <c r="F55" s="230">
        <v>0</v>
      </c>
      <c r="G55" s="295">
        <f>+E55+F55</f>
        <v>0</v>
      </c>
      <c r="H55" s="296" t="e">
        <f>+E55/F55</f>
        <v>#DIV/0!</v>
      </c>
      <c r="I55" s="883"/>
      <c r="J55" s="884"/>
      <c r="K55" s="885"/>
    </row>
    <row r="56" spans="1:11" ht="13.5" thickBot="1" x14ac:dyDescent="0.25">
      <c r="A56" s="442"/>
      <c r="B56" s="516" t="s">
        <v>331</v>
      </c>
      <c r="C56" s="871"/>
      <c r="D56" s="871"/>
      <c r="E56" s="871"/>
      <c r="F56" s="871"/>
      <c r="G56" s="871"/>
      <c r="H56" s="871"/>
      <c r="I56" s="871"/>
      <c r="J56" s="871"/>
      <c r="K56" s="872"/>
    </row>
    <row r="57" spans="1:11" ht="13.5" thickBot="1" x14ac:dyDescent="0.25">
      <c r="A57" s="442"/>
      <c r="B57" s="517" t="s">
        <v>323</v>
      </c>
      <c r="C57" s="890"/>
      <c r="D57" s="890"/>
      <c r="E57" s="890"/>
      <c r="F57" s="890"/>
      <c r="G57" s="890"/>
      <c r="H57" s="890"/>
      <c r="I57" s="890"/>
      <c r="J57" s="890"/>
      <c r="K57" s="891"/>
    </row>
    <row r="58" spans="1:11" ht="13.5" thickBot="1" x14ac:dyDescent="0.25">
      <c r="A58" s="442"/>
      <c r="B58" s="495"/>
      <c r="C58" s="507"/>
      <c r="D58" s="243" t="s">
        <v>164</v>
      </c>
      <c r="E58" s="223">
        <f>+E49+E52+E55</f>
        <v>0</v>
      </c>
      <c r="F58" s="223">
        <f>+F49+F52+F55</f>
        <v>0</v>
      </c>
      <c r="G58" s="223">
        <f>+G49+G52+G55</f>
        <v>0</v>
      </c>
      <c r="H58" s="518"/>
      <c r="I58" s="507"/>
      <c r="J58" s="507"/>
      <c r="K58" s="507"/>
    </row>
    <row r="61" spans="1:11" ht="15.75" x14ac:dyDescent="0.25">
      <c r="B61" s="192"/>
      <c r="C61" s="192"/>
      <c r="D61" s="193" t="s">
        <v>220</v>
      </c>
      <c r="E61" s="193" t="s">
        <v>271</v>
      </c>
      <c r="F61" s="193" t="s">
        <v>169</v>
      </c>
    </row>
    <row r="62" spans="1:11" ht="15.75" x14ac:dyDescent="0.25">
      <c r="B62" s="195" t="s">
        <v>230</v>
      </c>
      <c r="C62" s="192" t="s">
        <v>89</v>
      </c>
      <c r="D62" s="196">
        <f>+G38+E58</f>
        <v>0</v>
      </c>
      <c r="E62" s="196">
        <f>+H38+F58</f>
        <v>0</v>
      </c>
      <c r="F62" s="196">
        <f>SUM(D62:E62)</f>
        <v>0</v>
      </c>
    </row>
    <row r="66" spans="1:16" ht="15.75" x14ac:dyDescent="0.25">
      <c r="B66" s="895" t="s">
        <v>89</v>
      </c>
      <c r="C66" s="895"/>
      <c r="D66" s="896" t="s">
        <v>332</v>
      </c>
      <c r="E66" s="896"/>
      <c r="F66" s="29"/>
      <c r="G66" s="30" t="s">
        <v>24</v>
      </c>
      <c r="H66" s="611"/>
      <c r="I66" s="29"/>
      <c r="J66" s="29"/>
      <c r="K66" s="29"/>
    </row>
    <row r="67" spans="1:16" ht="15" x14ac:dyDescent="0.2">
      <c r="B67" s="29"/>
      <c r="C67" s="29"/>
      <c r="D67" s="29"/>
      <c r="E67" s="29"/>
      <c r="F67" s="29"/>
      <c r="G67" s="29"/>
      <c r="H67" s="611"/>
      <c r="I67" s="29"/>
      <c r="J67" s="29"/>
      <c r="K67" s="29"/>
    </row>
    <row r="68" spans="1:16" ht="15.75" x14ac:dyDescent="0.25">
      <c r="B68" s="895" t="s">
        <v>333</v>
      </c>
      <c r="C68" s="895"/>
      <c r="D68" s="895"/>
      <c r="E68" s="895"/>
      <c r="F68" s="895"/>
      <c r="G68" s="29"/>
      <c r="H68" s="611"/>
      <c r="I68" s="29"/>
      <c r="J68" s="29"/>
      <c r="K68" s="29"/>
    </row>
    <row r="69" spans="1:16" ht="15" x14ac:dyDescent="0.2">
      <c r="B69" s="29"/>
      <c r="C69" s="29" t="s">
        <v>334</v>
      </c>
      <c r="D69" s="29"/>
      <c r="E69" s="29"/>
      <c r="F69" s="29"/>
      <c r="G69" s="29"/>
      <c r="H69" s="611"/>
      <c r="I69" s="29"/>
      <c r="J69" s="29"/>
      <c r="K69" s="29"/>
    </row>
    <row r="70" spans="1:16" s="102" customFormat="1" ht="15" x14ac:dyDescent="0.2">
      <c r="B70" s="83"/>
      <c r="C70" s="297" t="s">
        <v>335</v>
      </c>
      <c r="D70" s="83"/>
      <c r="E70" s="83"/>
      <c r="F70" s="83"/>
      <c r="G70" s="83"/>
      <c r="H70" s="83"/>
      <c r="I70" s="83"/>
      <c r="J70" s="83"/>
      <c r="K70" s="83"/>
    </row>
    <row r="71" spans="1:16" s="102" customFormat="1" ht="15" x14ac:dyDescent="0.2">
      <c r="B71" s="83"/>
      <c r="C71" s="297" t="s">
        <v>336</v>
      </c>
      <c r="D71" s="83"/>
      <c r="E71" s="83"/>
      <c r="F71" s="83"/>
      <c r="G71" s="83"/>
      <c r="H71" s="83"/>
      <c r="I71" s="83"/>
      <c r="J71" s="83"/>
      <c r="K71" s="83"/>
    </row>
    <row r="72" spans="1:16" s="102" customFormat="1" ht="15" x14ac:dyDescent="0.2">
      <c r="B72" s="83"/>
      <c r="C72" s="297" t="s">
        <v>337</v>
      </c>
      <c r="D72" s="83"/>
      <c r="E72" s="83"/>
      <c r="F72" s="83"/>
      <c r="G72" s="83"/>
      <c r="H72" s="83"/>
      <c r="I72" s="83"/>
      <c r="J72" s="83"/>
      <c r="K72" s="83"/>
    </row>
    <row r="73" spans="1:16" ht="15" x14ac:dyDescent="0.2">
      <c r="B73" s="29"/>
      <c r="C73" s="29"/>
      <c r="D73" s="29"/>
      <c r="E73" s="29"/>
      <c r="F73" s="29"/>
      <c r="G73" s="29"/>
      <c r="H73" s="611"/>
      <c r="I73" s="29"/>
      <c r="J73" s="29"/>
      <c r="K73" s="29"/>
    </row>
    <row r="74" spans="1:16" ht="15.75" x14ac:dyDescent="0.25">
      <c r="B74" s="896" t="s">
        <v>338</v>
      </c>
      <c r="C74" s="896"/>
      <c r="D74" s="29"/>
      <c r="E74" s="29"/>
      <c r="F74" s="29"/>
      <c r="G74" s="29"/>
      <c r="H74" s="611"/>
      <c r="I74" s="29"/>
      <c r="J74" s="29"/>
      <c r="K74" s="29"/>
    </row>
    <row r="75" spans="1:16" s="299" customFormat="1" ht="20.25" x14ac:dyDescent="0.3">
      <c r="A75" s="298"/>
      <c r="B75" s="298"/>
      <c r="C75" s="298"/>
      <c r="D75" s="298"/>
      <c r="E75" s="298"/>
      <c r="F75" s="298"/>
      <c r="G75" s="298"/>
      <c r="H75" s="298"/>
      <c r="I75" s="298"/>
      <c r="J75" s="298"/>
      <c r="K75" s="298"/>
      <c r="L75" s="298"/>
      <c r="M75" s="298"/>
      <c r="N75" s="298"/>
      <c r="O75" s="298"/>
      <c r="P75" s="298"/>
    </row>
    <row r="76" spans="1:16" ht="15" x14ac:dyDescent="0.2">
      <c r="B76" s="29"/>
      <c r="C76" s="29" t="s">
        <v>339</v>
      </c>
      <c r="D76" s="29"/>
      <c r="E76" s="29"/>
      <c r="F76" s="29"/>
      <c r="G76" s="29"/>
      <c r="H76" s="611"/>
      <c r="I76" s="29"/>
      <c r="J76" s="29"/>
      <c r="K76" s="29"/>
    </row>
    <row r="77" spans="1:16" ht="15" x14ac:dyDescent="0.2">
      <c r="B77" s="29"/>
      <c r="C77" s="29"/>
      <c r="D77" s="29"/>
      <c r="E77" s="29"/>
      <c r="F77" s="29"/>
      <c r="G77" s="29"/>
      <c r="H77" s="611"/>
      <c r="I77" s="29"/>
      <c r="J77" s="29"/>
      <c r="K77" s="29"/>
    </row>
    <row r="78" spans="1:16" ht="15" x14ac:dyDescent="0.2">
      <c r="B78" s="29"/>
      <c r="C78" s="29" t="s">
        <v>340</v>
      </c>
      <c r="D78" s="29"/>
      <c r="E78" s="29"/>
      <c r="F78" s="29"/>
      <c r="G78" s="29"/>
      <c r="H78" s="611"/>
      <c r="I78" s="29"/>
      <c r="J78" s="29"/>
      <c r="K78" s="29"/>
    </row>
    <row r="79" spans="1:16" ht="15" x14ac:dyDescent="0.2">
      <c r="B79" s="29"/>
      <c r="C79" s="29"/>
      <c r="D79" s="29" t="s">
        <v>341</v>
      </c>
      <c r="E79" s="29"/>
      <c r="F79" s="29"/>
      <c r="G79" s="29"/>
      <c r="H79" s="611"/>
      <c r="I79" s="29"/>
      <c r="J79" s="29"/>
      <c r="K79" s="29"/>
    </row>
    <row r="80" spans="1:16" ht="15" x14ac:dyDescent="0.2">
      <c r="B80" s="29"/>
      <c r="C80" s="29"/>
      <c r="D80" s="29" t="s">
        <v>342</v>
      </c>
      <c r="E80" s="29"/>
      <c r="F80" s="29"/>
      <c r="G80" s="29"/>
      <c r="H80" s="611"/>
      <c r="I80" s="29"/>
      <c r="J80" s="29"/>
      <c r="K80" s="29"/>
    </row>
    <row r="81" spans="2:11" ht="15" x14ac:dyDescent="0.2">
      <c r="B81" s="29"/>
      <c r="C81" s="29"/>
      <c r="D81" s="29" t="s">
        <v>343</v>
      </c>
      <c r="E81" s="29"/>
      <c r="F81" s="29"/>
      <c r="G81" s="29"/>
      <c r="H81" s="611"/>
      <c r="I81" s="29"/>
      <c r="J81" s="29"/>
      <c r="K81" s="29"/>
    </row>
    <row r="82" spans="2:11" ht="15" x14ac:dyDescent="0.2">
      <c r="B82" s="29"/>
      <c r="C82" s="29"/>
      <c r="D82" s="29" t="s">
        <v>344</v>
      </c>
      <c r="E82" s="29"/>
      <c r="F82" s="29"/>
      <c r="G82" s="29"/>
      <c r="H82" s="611"/>
      <c r="I82" s="29"/>
      <c r="J82" s="29"/>
      <c r="K82" s="29"/>
    </row>
    <row r="83" spans="2:11" ht="15" x14ac:dyDescent="0.2">
      <c r="B83" s="29"/>
      <c r="C83" s="29"/>
      <c r="D83" s="794" t="s">
        <v>345</v>
      </c>
      <c r="E83" s="794"/>
      <c r="F83" s="794"/>
      <c r="G83" s="794"/>
      <c r="H83" s="794"/>
      <c r="I83" s="794"/>
      <c r="J83" s="794"/>
      <c r="K83" s="794"/>
    </row>
    <row r="84" spans="2:11" ht="15" x14ac:dyDescent="0.2">
      <c r="B84" s="29"/>
      <c r="C84" s="29" t="s">
        <v>346</v>
      </c>
      <c r="D84" s="29"/>
      <c r="E84" s="29"/>
      <c r="F84" s="29"/>
      <c r="G84" s="29"/>
      <c r="H84" s="611"/>
      <c r="I84" s="29"/>
      <c r="J84" s="29"/>
      <c r="K84" s="29"/>
    </row>
    <row r="85" spans="2:11" ht="15" x14ac:dyDescent="0.2">
      <c r="B85" s="29"/>
      <c r="C85" s="29"/>
      <c r="D85" s="29" t="s">
        <v>347</v>
      </c>
      <c r="E85" s="29"/>
      <c r="F85" s="29"/>
      <c r="G85" s="29"/>
      <c r="H85" s="611"/>
      <c r="I85" s="29"/>
      <c r="J85" s="29"/>
      <c r="K85" s="29"/>
    </row>
    <row r="86" spans="2:11" ht="15" x14ac:dyDescent="0.2">
      <c r="B86" s="29"/>
      <c r="C86" s="29"/>
      <c r="D86" s="29" t="s">
        <v>348</v>
      </c>
      <c r="E86" s="29"/>
      <c r="F86" s="29"/>
      <c r="G86" s="29"/>
      <c r="H86" s="611"/>
      <c r="I86" s="29"/>
      <c r="J86" s="29"/>
      <c r="K86" s="29"/>
    </row>
    <row r="87" spans="2:11" ht="15" x14ac:dyDescent="0.2">
      <c r="B87" s="29"/>
      <c r="C87" s="29"/>
      <c r="D87" s="29" t="s">
        <v>349</v>
      </c>
      <c r="E87" s="29"/>
      <c r="F87" s="29"/>
      <c r="G87" s="29"/>
      <c r="H87" s="611"/>
      <c r="I87" s="29"/>
      <c r="J87" s="29"/>
      <c r="K87" s="29"/>
    </row>
    <row r="88" spans="2:11" ht="15" x14ac:dyDescent="0.2">
      <c r="B88" s="29"/>
      <c r="C88" s="29"/>
      <c r="D88" s="29" t="s">
        <v>350</v>
      </c>
      <c r="E88" s="29"/>
      <c r="F88" s="29"/>
      <c r="G88" s="29"/>
      <c r="H88" s="611"/>
      <c r="I88" s="29"/>
      <c r="J88" s="29"/>
      <c r="K88" s="29"/>
    </row>
    <row r="89" spans="2:11" ht="15" x14ac:dyDescent="0.2">
      <c r="B89" s="29"/>
      <c r="C89" s="29"/>
      <c r="D89" s="29" t="s">
        <v>351</v>
      </c>
      <c r="E89" s="29"/>
      <c r="F89" s="29"/>
      <c r="G89" s="29"/>
      <c r="H89" s="611"/>
      <c r="I89" s="29"/>
      <c r="J89" s="29"/>
      <c r="K89" s="29"/>
    </row>
    <row r="90" spans="2:11" ht="15" x14ac:dyDescent="0.2">
      <c r="B90" s="29"/>
      <c r="C90" s="29"/>
      <c r="D90" s="29"/>
      <c r="E90" s="29"/>
      <c r="F90" s="29"/>
      <c r="G90" s="29"/>
      <c r="H90" s="611"/>
      <c r="I90" s="29"/>
      <c r="J90" s="29"/>
      <c r="K90" s="29"/>
    </row>
    <row r="91" spans="2:11" ht="15" x14ac:dyDescent="0.2">
      <c r="B91" s="29"/>
      <c r="C91" s="29" t="s">
        <v>352</v>
      </c>
      <c r="D91" s="29"/>
      <c r="E91" s="29"/>
      <c r="F91" s="29"/>
      <c r="G91" s="29"/>
      <c r="H91" s="611"/>
      <c r="I91" s="29"/>
      <c r="J91" s="29"/>
      <c r="K91" s="29"/>
    </row>
    <row r="92" spans="2:11" ht="15" x14ac:dyDescent="0.2">
      <c r="B92" s="29"/>
      <c r="C92" s="29" t="s">
        <v>353</v>
      </c>
      <c r="D92" s="29"/>
      <c r="E92" s="29"/>
      <c r="F92" s="29"/>
      <c r="G92" s="29"/>
      <c r="H92" s="611"/>
      <c r="I92" s="29"/>
      <c r="J92" s="29"/>
      <c r="K92" s="29"/>
    </row>
    <row r="93" spans="2:11" ht="15" x14ac:dyDescent="0.2">
      <c r="B93" s="29"/>
      <c r="C93" s="29" t="s">
        <v>354</v>
      </c>
      <c r="D93" s="29"/>
      <c r="E93" s="29"/>
      <c r="F93" s="29"/>
      <c r="G93" s="29"/>
      <c r="H93" s="611"/>
      <c r="I93" s="29"/>
      <c r="J93" s="29"/>
      <c r="K93" s="29"/>
    </row>
    <row r="94" spans="2:11" ht="15" x14ac:dyDescent="0.2">
      <c r="B94" s="29"/>
      <c r="C94" s="29"/>
      <c r="D94" s="29"/>
      <c r="E94" s="29"/>
      <c r="F94" s="29"/>
      <c r="G94" s="29"/>
      <c r="H94" s="611"/>
      <c r="I94" s="29"/>
      <c r="J94" s="29"/>
      <c r="K94" s="29"/>
    </row>
    <row r="95" spans="2:11" s="138" customFormat="1" ht="15.75" x14ac:dyDescent="0.25">
      <c r="B95" s="106"/>
      <c r="C95" s="106" t="s">
        <v>355</v>
      </c>
      <c r="D95" s="106"/>
      <c r="E95" s="106"/>
      <c r="F95" s="106"/>
      <c r="G95" s="106"/>
      <c r="H95" s="609"/>
      <c r="I95" s="106"/>
      <c r="J95" s="106"/>
      <c r="K95" s="106"/>
    </row>
    <row r="96" spans="2:11" s="138" customFormat="1" ht="15.75" x14ac:dyDescent="0.25">
      <c r="B96" s="106"/>
      <c r="C96" s="106" t="s">
        <v>356</v>
      </c>
      <c r="D96" s="106"/>
      <c r="E96" s="106"/>
      <c r="F96" s="106"/>
      <c r="G96" s="106"/>
      <c r="H96" s="609"/>
      <c r="I96" s="106"/>
      <c r="J96" s="106"/>
      <c r="K96" s="106"/>
    </row>
    <row r="97" spans="2:11" ht="15" x14ac:dyDescent="0.2">
      <c r="B97" s="29"/>
      <c r="C97" s="29"/>
      <c r="D97" s="29"/>
      <c r="E97" s="29"/>
      <c r="F97" s="29"/>
      <c r="G97" s="29"/>
      <c r="H97" s="611"/>
      <c r="I97" s="29"/>
      <c r="J97" s="29"/>
      <c r="K97" s="29"/>
    </row>
    <row r="98" spans="2:11" ht="15" x14ac:dyDescent="0.2">
      <c r="B98" s="29"/>
      <c r="C98" s="29"/>
      <c r="D98" s="29"/>
      <c r="E98" s="29"/>
      <c r="F98" s="29"/>
      <c r="G98" s="29"/>
      <c r="H98" s="611"/>
      <c r="I98" s="29"/>
      <c r="J98" s="29"/>
      <c r="K98" s="29"/>
    </row>
  </sheetData>
  <sheetProtection selectLockedCells="1"/>
  <mergeCells count="51">
    <mergeCell ref="D83:K83"/>
    <mergeCell ref="C56:K56"/>
    <mergeCell ref="C57:K57"/>
    <mergeCell ref="B66:C66"/>
    <mergeCell ref="D66:E66"/>
    <mergeCell ref="B68:F68"/>
    <mergeCell ref="B74:C74"/>
    <mergeCell ref="B55:C55"/>
    <mergeCell ref="I55:K55"/>
    <mergeCell ref="B47:C47"/>
    <mergeCell ref="I47:K48"/>
    <mergeCell ref="B48:C48"/>
    <mergeCell ref="B49:C49"/>
    <mergeCell ref="I49:K49"/>
    <mergeCell ref="C50:K50"/>
    <mergeCell ref="C51:K51"/>
    <mergeCell ref="B52:C52"/>
    <mergeCell ref="I52:K52"/>
    <mergeCell ref="C53:K53"/>
    <mergeCell ref="C54:K54"/>
    <mergeCell ref="B46:K46"/>
    <mergeCell ref="B28:B29"/>
    <mergeCell ref="C28:K29"/>
    <mergeCell ref="I30:K30"/>
    <mergeCell ref="C31:K31"/>
    <mergeCell ref="B32:B33"/>
    <mergeCell ref="C32:K33"/>
    <mergeCell ref="I34:K34"/>
    <mergeCell ref="C35:K35"/>
    <mergeCell ref="B36:B37"/>
    <mergeCell ref="C36:K37"/>
    <mergeCell ref="B41:C41"/>
    <mergeCell ref="C27:K27"/>
    <mergeCell ref="C15:K15"/>
    <mergeCell ref="B16:B17"/>
    <mergeCell ref="C16:K17"/>
    <mergeCell ref="I18:K18"/>
    <mergeCell ref="C19:K19"/>
    <mergeCell ref="B20:B21"/>
    <mergeCell ref="C20:K21"/>
    <mergeCell ref="I22:K22"/>
    <mergeCell ref="C23:K23"/>
    <mergeCell ref="B24:B25"/>
    <mergeCell ref="C24:K25"/>
    <mergeCell ref="I26:K26"/>
    <mergeCell ref="I14:K14"/>
    <mergeCell ref="B3:M3"/>
    <mergeCell ref="B6:E6"/>
    <mergeCell ref="B8:M8"/>
    <mergeCell ref="B11:K11"/>
    <mergeCell ref="I12:K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7"/>
  <sheetViews>
    <sheetView workbookViewId="0">
      <selection activeCell="D1" sqref="D1"/>
    </sheetView>
  </sheetViews>
  <sheetFormatPr defaultColWidth="9.140625" defaultRowHeight="12.75" x14ac:dyDescent="0.2"/>
  <cols>
    <col min="1" max="1" width="3.5703125" style="9" customWidth="1"/>
    <col min="2" max="2" width="17.85546875" style="9" customWidth="1"/>
    <col min="3" max="3" width="20.28515625" style="9" customWidth="1"/>
    <col min="4" max="4" width="13.140625" style="9" customWidth="1"/>
    <col min="5" max="5" width="14" style="9" customWidth="1"/>
    <col min="6" max="6" width="12.5703125" style="9" customWidth="1"/>
    <col min="7" max="7" width="43.42578125" style="9" customWidth="1"/>
    <col min="8" max="8" width="10.140625" style="9" bestFit="1" customWidth="1"/>
    <col min="9" max="16384" width="9.140625" style="9"/>
  </cols>
  <sheetData>
    <row r="1" spans="1:13" ht="18.75" thickBot="1" x14ac:dyDescent="0.3">
      <c r="A1" s="899" t="s">
        <v>357</v>
      </c>
      <c r="B1" s="899"/>
      <c r="C1" s="899"/>
      <c r="D1" s="107" t="s">
        <v>75</v>
      </c>
      <c r="E1" s="108" t="s">
        <v>76</v>
      </c>
      <c r="F1" s="177"/>
      <c r="G1" s="178" t="s">
        <v>70</v>
      </c>
      <c r="H1" s="101">
        <f>+'Cover Page'!$D$1</f>
        <v>0</v>
      </c>
    </row>
    <row r="2" spans="1:13" x14ac:dyDescent="0.2">
      <c r="C2" s="900"/>
      <c r="D2" s="900"/>
      <c r="E2" s="900"/>
    </row>
    <row r="3" spans="1:13" x14ac:dyDescent="0.2">
      <c r="B3" s="105"/>
      <c r="C3" s="105"/>
      <c r="D3" s="105"/>
      <c r="E3" s="105"/>
    </row>
    <row r="4" spans="1:13" ht="12.75" customHeight="1" x14ac:dyDescent="0.2">
      <c r="A4" s="300"/>
      <c r="B4" s="789" t="s">
        <v>358</v>
      </c>
      <c r="C4" s="789"/>
      <c r="D4" s="789"/>
      <c r="E4" s="789"/>
      <c r="F4" s="789"/>
      <c r="G4" s="789"/>
      <c r="H4" s="300"/>
      <c r="I4" s="300"/>
      <c r="J4" s="300"/>
      <c r="K4" s="300"/>
      <c r="L4" s="300"/>
      <c r="M4" s="300"/>
    </row>
    <row r="5" spans="1:13" ht="15" x14ac:dyDescent="0.2">
      <c r="B5" s="96" t="s">
        <v>359</v>
      </c>
      <c r="C5" s="29"/>
      <c r="D5" s="29"/>
      <c r="E5" s="29"/>
      <c r="F5" s="29"/>
      <c r="G5" s="29"/>
    </row>
    <row r="6" spans="1:13" ht="15" x14ac:dyDescent="0.2">
      <c r="B6" s="29" t="s">
        <v>360</v>
      </c>
    </row>
    <row r="7" spans="1:13" ht="15" x14ac:dyDescent="0.2">
      <c r="B7" s="29"/>
    </row>
    <row r="8" spans="1:13" x14ac:dyDescent="0.2">
      <c r="A8" s="9">
        <v>1</v>
      </c>
      <c r="B8" s="301" t="s">
        <v>361</v>
      </c>
      <c r="C8" s="302"/>
    </row>
    <row r="9" spans="1:13" ht="13.5" thickBot="1" x14ac:dyDescent="0.25"/>
    <row r="10" spans="1:13" ht="13.5" thickBot="1" x14ac:dyDescent="0.25">
      <c r="B10" s="828" t="str">
        <f>CONCATENATE(B8," ",'Budget Summary'!$C$4," ", 'Budget Summary'!$C$5)</f>
        <v>Communications/Telephone/Internet 0 0</v>
      </c>
      <c r="C10" s="829"/>
      <c r="D10" s="829"/>
      <c r="E10" s="829"/>
      <c r="F10" s="829"/>
      <c r="G10" s="830"/>
    </row>
    <row r="11" spans="1:13" x14ac:dyDescent="0.2">
      <c r="B11" s="897" t="s">
        <v>268</v>
      </c>
      <c r="C11" s="303" t="s">
        <v>295</v>
      </c>
      <c r="D11" s="304" t="s">
        <v>220</v>
      </c>
      <c r="E11" s="304" t="s">
        <v>292</v>
      </c>
      <c r="F11" s="901" t="s">
        <v>169</v>
      </c>
      <c r="G11" s="305" t="s">
        <v>362</v>
      </c>
    </row>
    <row r="12" spans="1:13" ht="13.5" thickBot="1" x14ac:dyDescent="0.25">
      <c r="B12" s="898"/>
      <c r="C12" s="306" t="s">
        <v>293</v>
      </c>
      <c r="D12" s="307">
        <f>+Personnel!K$61</f>
        <v>0</v>
      </c>
      <c r="E12" s="307">
        <f>+Personnel!K$62</f>
        <v>0</v>
      </c>
      <c r="F12" s="902"/>
      <c r="G12" s="308"/>
    </row>
    <row r="13" spans="1:13" x14ac:dyDescent="0.2">
      <c r="B13" s="309"/>
      <c r="C13" s="310"/>
      <c r="D13" s="311">
        <f>+$D$12*C13</f>
        <v>0</v>
      </c>
      <c r="E13" s="311">
        <f>+$E$12*C13</f>
        <v>0</v>
      </c>
      <c r="F13" s="311">
        <f>SUM(D13:E13)</f>
        <v>0</v>
      </c>
      <c r="G13" s="312"/>
    </row>
    <row r="14" spans="1:13" x14ac:dyDescent="0.2">
      <c r="B14" s="313"/>
      <c r="C14" s="314"/>
      <c r="D14" s="236">
        <f>+$D$12*C14</f>
        <v>0</v>
      </c>
      <c r="E14" s="236">
        <f>+$E$12*C14</f>
        <v>0</v>
      </c>
      <c r="F14" s="236">
        <f>SUM(D14:E14)</f>
        <v>0</v>
      </c>
      <c r="G14" s="315"/>
    </row>
    <row r="15" spans="1:13" x14ac:dyDescent="0.2">
      <c r="B15" s="316"/>
      <c r="C15" s="314"/>
      <c r="D15" s="236">
        <f>+$D$12*C15</f>
        <v>0</v>
      </c>
      <c r="E15" s="236">
        <f>+$E$12*C15</f>
        <v>0</v>
      </c>
      <c r="F15" s="236">
        <f>SUM(D15:E15)</f>
        <v>0</v>
      </c>
      <c r="G15" s="317"/>
    </row>
    <row r="16" spans="1:13" ht="13.5" thickBot="1" x14ac:dyDescent="0.25">
      <c r="B16" s="535"/>
      <c r="C16" s="536"/>
      <c r="D16" s="223">
        <f>+$D$12*C16</f>
        <v>0</v>
      </c>
      <c r="E16" s="223">
        <f>+$E$12*C16</f>
        <v>0</v>
      </c>
      <c r="F16" s="223">
        <f>SUM(D16:E16)</f>
        <v>0</v>
      </c>
      <c r="G16" s="537"/>
    </row>
    <row r="17" spans="1:7" ht="13.5" thickBot="1" x14ac:dyDescent="0.25">
      <c r="B17" s="496"/>
      <c r="C17" s="534" t="s">
        <v>164</v>
      </c>
      <c r="D17" s="224">
        <f>SUM(D13:D16)</f>
        <v>0</v>
      </c>
      <c r="E17" s="224">
        <f>SUM(E13:E16)</f>
        <v>0</v>
      </c>
      <c r="F17" s="224">
        <f>SUM(F13:F16)</f>
        <v>0</v>
      </c>
      <c r="G17" s="499"/>
    </row>
    <row r="19" spans="1:7" x14ac:dyDescent="0.2">
      <c r="A19" s="9">
        <v>2</v>
      </c>
      <c r="B19" s="319" t="s">
        <v>363</v>
      </c>
    </row>
    <row r="20" spans="1:7" ht="13.5" thickBot="1" x14ac:dyDescent="0.25"/>
    <row r="21" spans="1:7" ht="13.5" thickBot="1" x14ac:dyDescent="0.25">
      <c r="B21" s="828" t="str">
        <f>CONCATENATE(B19," ",'Budget Summary'!$C$4," ", 'Budget Summary'!$C$5)</f>
        <v>Copy/Duplicating 0 0</v>
      </c>
      <c r="C21" s="829"/>
      <c r="D21" s="829"/>
      <c r="E21" s="829"/>
      <c r="F21" s="829"/>
      <c r="G21" s="830"/>
    </row>
    <row r="22" spans="1:7" x14ac:dyDescent="0.2">
      <c r="B22" s="897" t="s">
        <v>268</v>
      </c>
      <c r="C22" s="303" t="s">
        <v>295</v>
      </c>
      <c r="D22" s="304" t="s">
        <v>220</v>
      </c>
      <c r="E22" s="304" t="s">
        <v>292</v>
      </c>
      <c r="F22" s="304" t="s">
        <v>169</v>
      </c>
      <c r="G22" s="305" t="s">
        <v>362</v>
      </c>
    </row>
    <row r="23" spans="1:7" ht="13.5" thickBot="1" x14ac:dyDescent="0.25">
      <c r="B23" s="898"/>
      <c r="C23" s="306" t="s">
        <v>293</v>
      </c>
      <c r="D23" s="307">
        <f>+Personnel!K$61</f>
        <v>0</v>
      </c>
      <c r="E23" s="307">
        <f>+Personnel!K$62</f>
        <v>0</v>
      </c>
      <c r="F23" s="320"/>
      <c r="G23" s="308"/>
    </row>
    <row r="24" spans="1:7" x14ac:dyDescent="0.2">
      <c r="A24" s="442" t="s">
        <v>378</v>
      </c>
      <c r="B24" s="903" t="s">
        <v>364</v>
      </c>
      <c r="C24" s="904"/>
      <c r="D24" s="904"/>
      <c r="E24" s="904"/>
      <c r="F24" s="904"/>
      <c r="G24" s="905"/>
    </row>
    <row r="25" spans="1:7" x14ac:dyDescent="0.2">
      <c r="A25" s="442"/>
      <c r="B25" s="218"/>
      <c r="C25" s="321"/>
      <c r="D25" s="322"/>
      <c r="E25" s="236">
        <f>+C25</f>
        <v>0</v>
      </c>
      <c r="F25" s="236">
        <f>SUM(E25)</f>
        <v>0</v>
      </c>
      <c r="G25" s="323"/>
    </row>
    <row r="26" spans="1:7" x14ac:dyDescent="0.2">
      <c r="A26" s="442" t="s">
        <v>381</v>
      </c>
      <c r="B26" s="906" t="s">
        <v>365</v>
      </c>
      <c r="C26" s="907"/>
      <c r="D26" s="907"/>
      <c r="E26" s="907"/>
      <c r="F26" s="907"/>
      <c r="G26" s="908"/>
    </row>
    <row r="27" spans="1:7" x14ac:dyDescent="0.2">
      <c r="B27" s="324"/>
      <c r="C27" s="325"/>
      <c r="D27" s="236">
        <f>+$D$23*C27</f>
        <v>0</v>
      </c>
      <c r="E27" s="236">
        <f>+$E$23*C27</f>
        <v>0</v>
      </c>
      <c r="F27" s="236">
        <f>SUM(D27:E27)</f>
        <v>0</v>
      </c>
      <c r="G27" s="323"/>
    </row>
    <row r="28" spans="1:7" x14ac:dyDescent="0.2">
      <c r="B28" s="324"/>
      <c r="C28" s="325"/>
      <c r="D28" s="236">
        <f>+$D$23*C28</f>
        <v>0</v>
      </c>
      <c r="E28" s="236">
        <f>+$E$23*C28</f>
        <v>0</v>
      </c>
      <c r="F28" s="236">
        <f>SUM(D28:E28)</f>
        <v>0</v>
      </c>
      <c r="G28" s="323"/>
    </row>
    <row r="29" spans="1:7" ht="13.5" thickBot="1" x14ac:dyDescent="0.25">
      <c r="B29" s="532"/>
      <c r="C29" s="533"/>
      <c r="D29" s="223">
        <f>+$D$23*C29</f>
        <v>0</v>
      </c>
      <c r="E29" s="223">
        <f>+$E$23*C29</f>
        <v>0</v>
      </c>
      <c r="F29" s="223">
        <f>SUM(D29:E29)</f>
        <v>0</v>
      </c>
      <c r="G29" s="530"/>
    </row>
    <row r="30" spans="1:7" ht="13.5" thickBot="1" x14ac:dyDescent="0.25">
      <c r="B30" s="496"/>
      <c r="C30" s="531" t="s">
        <v>164</v>
      </c>
      <c r="D30" s="224">
        <f>SUM(D24:D29)</f>
        <v>0</v>
      </c>
      <c r="E30" s="224">
        <f>SUM(E24:E29)</f>
        <v>0</v>
      </c>
      <c r="F30" s="224">
        <f>SUM(F24:F29)</f>
        <v>0</v>
      </c>
      <c r="G30" s="499"/>
    </row>
    <row r="32" spans="1:7" x14ac:dyDescent="0.2">
      <c r="A32" s="9">
        <v>3</v>
      </c>
      <c r="B32" s="319" t="s">
        <v>366</v>
      </c>
    </row>
    <row r="33" spans="1:7" ht="13.5" thickBot="1" x14ac:dyDescent="0.25"/>
    <row r="34" spans="1:7" ht="13.5" thickBot="1" x14ac:dyDescent="0.25">
      <c r="B34" s="828" t="str">
        <f>CONCATENATE(B32," ",'Budget Summary'!$C$4," ", 'Budget Summary'!$C$5)</f>
        <v>Postage 0 0</v>
      </c>
      <c r="C34" s="829"/>
      <c r="D34" s="829"/>
      <c r="E34" s="829"/>
      <c r="F34" s="829"/>
      <c r="G34" s="830"/>
    </row>
    <row r="35" spans="1:7" x14ac:dyDescent="0.2">
      <c r="B35" s="897" t="s">
        <v>268</v>
      </c>
      <c r="C35" s="303" t="s">
        <v>295</v>
      </c>
      <c r="D35" s="304" t="s">
        <v>220</v>
      </c>
      <c r="E35" s="304" t="s">
        <v>292</v>
      </c>
      <c r="F35" s="304" t="s">
        <v>169</v>
      </c>
      <c r="G35" s="305" t="s">
        <v>362</v>
      </c>
    </row>
    <row r="36" spans="1:7" ht="13.5" thickBot="1" x14ac:dyDescent="0.25">
      <c r="B36" s="898"/>
      <c r="C36" s="306" t="s">
        <v>293</v>
      </c>
      <c r="D36" s="307">
        <f>+Personnel!K$61</f>
        <v>0</v>
      </c>
      <c r="E36" s="307">
        <f>+Personnel!K$62</f>
        <v>0</v>
      </c>
      <c r="F36" s="320"/>
      <c r="G36" s="308"/>
    </row>
    <row r="37" spans="1:7" x14ac:dyDescent="0.2">
      <c r="B37" s="229"/>
      <c r="C37" s="326"/>
      <c r="D37" s="311">
        <f>+$D$36*C37</f>
        <v>0</v>
      </c>
      <c r="E37" s="311">
        <f>+$E$36*C37</f>
        <v>0</v>
      </c>
      <c r="F37" s="311">
        <f>SUM(D37:E37)</f>
        <v>0</v>
      </c>
      <c r="G37" s="312"/>
    </row>
    <row r="38" spans="1:7" ht="13.5" thickBot="1" x14ac:dyDescent="0.25">
      <c r="B38" s="523"/>
      <c r="C38" s="525"/>
      <c r="D38" s="223">
        <f>+$D$36*C38</f>
        <v>0</v>
      </c>
      <c r="E38" s="223">
        <f>+$E$36*C38</f>
        <v>0</v>
      </c>
      <c r="F38" s="223">
        <f>SUM(D38:E38)</f>
        <v>0</v>
      </c>
      <c r="G38" s="530"/>
    </row>
    <row r="39" spans="1:7" ht="13.5" thickBot="1" x14ac:dyDescent="0.25">
      <c r="B39" s="496"/>
      <c r="C39" s="522" t="s">
        <v>164</v>
      </c>
      <c r="D39" s="224">
        <f>SUM(D37:D38)</f>
        <v>0</v>
      </c>
      <c r="E39" s="224">
        <f>SUM(E37:E38)</f>
        <v>0</v>
      </c>
      <c r="F39" s="224">
        <f>SUM(F37:F38)</f>
        <v>0</v>
      </c>
      <c r="G39" s="499"/>
    </row>
    <row r="41" spans="1:7" x14ac:dyDescent="0.2">
      <c r="A41" s="9">
        <v>4</v>
      </c>
      <c r="B41" s="319" t="s">
        <v>367</v>
      </c>
    </row>
    <row r="42" spans="1:7" ht="13.5" thickBot="1" x14ac:dyDescent="0.25">
      <c r="B42" s="9" t="s">
        <v>537</v>
      </c>
    </row>
    <row r="43" spans="1:7" ht="13.5" thickBot="1" x14ac:dyDescent="0.25">
      <c r="B43" s="828" t="str">
        <f>CONCATENATE(B41," ",'Budget Summary'!$C$4," ", 'Budget Summary'!$C$5)</f>
        <v>Utilities 0 0</v>
      </c>
      <c r="C43" s="829"/>
      <c r="D43" s="829"/>
      <c r="E43" s="829"/>
      <c r="F43" s="829"/>
      <c r="G43" s="830"/>
    </row>
    <row r="44" spans="1:7" x14ac:dyDescent="0.2">
      <c r="B44" s="897" t="s">
        <v>268</v>
      </c>
      <c r="C44" s="303" t="s">
        <v>295</v>
      </c>
      <c r="D44" s="304" t="s">
        <v>220</v>
      </c>
      <c r="E44" s="304" t="s">
        <v>292</v>
      </c>
      <c r="F44" s="304" t="s">
        <v>169</v>
      </c>
      <c r="G44" s="448" t="s">
        <v>362</v>
      </c>
    </row>
    <row r="45" spans="1:7" ht="13.5" thickBot="1" x14ac:dyDescent="0.25">
      <c r="B45" s="898"/>
      <c r="C45" s="306" t="s">
        <v>293</v>
      </c>
      <c r="D45" s="307">
        <f>+Personnel!K$61</f>
        <v>0</v>
      </c>
      <c r="E45" s="307">
        <f>+Personnel!K$62</f>
        <v>0</v>
      </c>
      <c r="F45" s="320"/>
      <c r="G45" s="308"/>
    </row>
    <row r="46" spans="1:7" x14ac:dyDescent="0.2">
      <c r="B46" s="229"/>
      <c r="C46" s="326"/>
      <c r="D46" s="528">
        <f t="shared" ref="D46:E50" si="0">+C46</f>
        <v>0</v>
      </c>
      <c r="E46" s="528">
        <f t="shared" si="0"/>
        <v>0</v>
      </c>
      <c r="F46" s="311">
        <f>SUM(D46:E46)</f>
        <v>0</v>
      </c>
      <c r="G46" s="328"/>
    </row>
    <row r="47" spans="1:7" x14ac:dyDescent="0.2">
      <c r="B47" s="218"/>
      <c r="C47" s="321"/>
      <c r="D47" s="327">
        <f t="shared" si="0"/>
        <v>0</v>
      </c>
      <c r="E47" s="327">
        <f t="shared" si="0"/>
        <v>0</v>
      </c>
      <c r="F47" s="236">
        <f>SUM(D47:E47)</f>
        <v>0</v>
      </c>
      <c r="G47" s="323"/>
    </row>
    <row r="48" spans="1:7" x14ac:dyDescent="0.2">
      <c r="B48" s="218"/>
      <c r="C48" s="321"/>
      <c r="D48" s="327">
        <f t="shared" si="0"/>
        <v>0</v>
      </c>
      <c r="E48" s="327">
        <f t="shared" si="0"/>
        <v>0</v>
      </c>
      <c r="F48" s="236">
        <f>SUM(D48:E48)</f>
        <v>0</v>
      </c>
      <c r="G48" s="323"/>
    </row>
    <row r="49" spans="1:7" x14ac:dyDescent="0.2">
      <c r="B49" s="218"/>
      <c r="C49" s="321"/>
      <c r="D49" s="327">
        <f t="shared" si="0"/>
        <v>0</v>
      </c>
      <c r="E49" s="327">
        <f t="shared" si="0"/>
        <v>0</v>
      </c>
      <c r="F49" s="236">
        <f>SUM(D49:E49)</f>
        <v>0</v>
      </c>
      <c r="G49" s="323"/>
    </row>
    <row r="50" spans="1:7" ht="13.5" thickBot="1" x14ac:dyDescent="0.25">
      <c r="B50" s="523"/>
      <c r="C50" s="525"/>
      <c r="D50" s="529">
        <f t="shared" si="0"/>
        <v>0</v>
      </c>
      <c r="E50" s="529">
        <f t="shared" si="0"/>
        <v>0</v>
      </c>
      <c r="F50" s="223">
        <f>SUM(D50:E50)</f>
        <v>0</v>
      </c>
      <c r="G50" s="530"/>
    </row>
    <row r="51" spans="1:7" ht="13.5" thickBot="1" x14ac:dyDescent="0.25">
      <c r="B51" s="496"/>
      <c r="C51" s="527" t="s">
        <v>164</v>
      </c>
      <c r="D51" s="224">
        <f>SUM(D46:D50)</f>
        <v>0</v>
      </c>
      <c r="E51" s="224">
        <f>SUM(E46:E50)</f>
        <v>0</v>
      </c>
      <c r="F51" s="224">
        <f>SUM(F46:F50)</f>
        <v>0</v>
      </c>
      <c r="G51" s="499"/>
    </row>
    <row r="53" spans="1:7" ht="13.5" thickBot="1" x14ac:dyDescent="0.25">
      <c r="A53" s="9">
        <v>5</v>
      </c>
      <c r="B53" s="911" t="s">
        <v>357</v>
      </c>
      <c r="C53" s="911"/>
    </row>
    <row r="54" spans="1:7" ht="13.5" thickBot="1" x14ac:dyDescent="0.25">
      <c r="B54" s="828" t="str">
        <f>CONCATENATE(B53," ",'Budget Summary'!$C$4," ", 'Budget Summary'!$C$5)</f>
        <v>Other Program Support 0 0</v>
      </c>
      <c r="C54" s="829"/>
      <c r="D54" s="829"/>
      <c r="E54" s="829"/>
      <c r="F54" s="829"/>
      <c r="G54" s="830"/>
    </row>
    <row r="55" spans="1:7" x14ac:dyDescent="0.2">
      <c r="B55" s="897" t="s">
        <v>268</v>
      </c>
      <c r="C55" s="520"/>
      <c r="D55" s="304" t="s">
        <v>220</v>
      </c>
      <c r="E55" s="304" t="s">
        <v>292</v>
      </c>
      <c r="F55" s="304" t="s">
        <v>169</v>
      </c>
      <c r="G55" s="912" t="s">
        <v>362</v>
      </c>
    </row>
    <row r="56" spans="1:7" ht="13.5" thickBot="1" x14ac:dyDescent="0.25">
      <c r="B56" s="898"/>
      <c r="C56" s="521"/>
      <c r="D56" s="307">
        <f>+Personnel!K$61</f>
        <v>0</v>
      </c>
      <c r="E56" s="307">
        <f>+Personnel!K$62</f>
        <v>0</v>
      </c>
      <c r="F56" s="320"/>
      <c r="G56" s="913"/>
    </row>
    <row r="57" spans="1:7" x14ac:dyDescent="0.2">
      <c r="B57" s="229"/>
      <c r="C57" s="329">
        <v>500</v>
      </c>
      <c r="D57" s="326">
        <v>0</v>
      </c>
      <c r="E57" s="326">
        <v>0</v>
      </c>
      <c r="F57" s="311">
        <f>SUM(D57:E57)</f>
        <v>0</v>
      </c>
      <c r="G57" s="330"/>
    </row>
    <row r="58" spans="1:7" x14ac:dyDescent="0.2">
      <c r="B58" s="218"/>
      <c r="C58" s="331">
        <v>0</v>
      </c>
      <c r="D58" s="321">
        <v>0</v>
      </c>
      <c r="E58" s="321">
        <v>0</v>
      </c>
      <c r="F58" s="236">
        <f>SUM(D58:E58)</f>
        <v>0</v>
      </c>
      <c r="G58" s="332"/>
    </row>
    <row r="59" spans="1:7" x14ac:dyDescent="0.2">
      <c r="B59" s="218"/>
      <c r="C59" s="331">
        <v>0</v>
      </c>
      <c r="D59" s="321">
        <v>0</v>
      </c>
      <c r="E59" s="321">
        <v>0</v>
      </c>
      <c r="F59" s="236">
        <f>SUM(D59:E59)</f>
        <v>0</v>
      </c>
      <c r="G59" s="333"/>
    </row>
    <row r="60" spans="1:7" x14ac:dyDescent="0.2">
      <c r="B60" s="218"/>
      <c r="C60" s="331">
        <v>0</v>
      </c>
      <c r="D60" s="321">
        <v>0</v>
      </c>
      <c r="E60" s="321">
        <v>0</v>
      </c>
      <c r="F60" s="236">
        <f>SUM(D60:E60)</f>
        <v>0</v>
      </c>
      <c r="G60" s="334"/>
    </row>
    <row r="61" spans="1:7" ht="13.5" thickBot="1" x14ac:dyDescent="0.25">
      <c r="B61" s="523"/>
      <c r="C61" s="524">
        <v>0</v>
      </c>
      <c r="D61" s="525">
        <v>0</v>
      </c>
      <c r="E61" s="525">
        <v>0</v>
      </c>
      <c r="F61" s="223">
        <f>SUM(D61:E61)</f>
        <v>0</v>
      </c>
      <c r="G61" s="526"/>
    </row>
    <row r="62" spans="1:7" ht="13.5" thickBot="1" x14ac:dyDescent="0.25">
      <c r="B62" s="496"/>
      <c r="C62" s="522" t="s">
        <v>164</v>
      </c>
      <c r="D62" s="224">
        <f>SUM(D57:D61)</f>
        <v>0</v>
      </c>
      <c r="E62" s="224">
        <f>SUM(E57:E61)</f>
        <v>0</v>
      </c>
      <c r="F62" s="224">
        <f>SUM(F57:F61)</f>
        <v>0</v>
      </c>
      <c r="G62" s="499"/>
    </row>
    <row r="64" spans="1:7" ht="15.75" x14ac:dyDescent="0.25">
      <c r="B64" s="192"/>
      <c r="C64" s="192"/>
      <c r="D64" s="193" t="s">
        <v>220</v>
      </c>
      <c r="E64" s="193" t="s">
        <v>271</v>
      </c>
      <c r="F64" s="193" t="s">
        <v>169</v>
      </c>
    </row>
    <row r="65" spans="1:13" ht="15.75" x14ac:dyDescent="0.25">
      <c r="B65" s="195" t="s">
        <v>230</v>
      </c>
      <c r="C65" s="192" t="s">
        <v>90</v>
      </c>
      <c r="D65" s="196">
        <f>+D17+D30+D39+D51+D62</f>
        <v>0</v>
      </c>
      <c r="E65" s="196">
        <f>+E17+E30+E39+E51+E62</f>
        <v>0</v>
      </c>
      <c r="F65" s="196">
        <f>SUM(D65:E65)</f>
        <v>0</v>
      </c>
    </row>
    <row r="68" spans="1:13" ht="15.75" customHeight="1" x14ac:dyDescent="0.25">
      <c r="A68" s="909" t="s">
        <v>357</v>
      </c>
      <c r="B68" s="909"/>
      <c r="C68" s="910" t="s">
        <v>274</v>
      </c>
      <c r="D68" s="910"/>
      <c r="E68" s="29"/>
      <c r="F68" s="30" t="s">
        <v>24</v>
      </c>
      <c r="G68" s="29"/>
      <c r="H68" s="29"/>
      <c r="I68" s="29"/>
      <c r="J68" s="29"/>
      <c r="K68" s="29"/>
      <c r="L68" s="29"/>
      <c r="M68" s="29"/>
    </row>
    <row r="69" spans="1:13" ht="13.5" customHeight="1" x14ac:dyDescent="0.2">
      <c r="A69" s="29"/>
      <c r="B69" s="789"/>
      <c r="C69" s="789"/>
      <c r="D69" s="789"/>
      <c r="E69" s="789"/>
      <c r="F69" s="789"/>
      <c r="G69" s="789"/>
      <c r="H69" s="789"/>
      <c r="I69" s="789"/>
      <c r="J69" s="789"/>
      <c r="K69" s="789"/>
      <c r="L69" s="789"/>
      <c r="M69" s="789"/>
    </row>
    <row r="70" spans="1:13" ht="15" x14ac:dyDescent="0.2">
      <c r="A70" s="29"/>
      <c r="B70" s="29" t="s">
        <v>368</v>
      </c>
      <c r="C70" s="29"/>
      <c r="D70" s="29"/>
      <c r="E70" s="29"/>
      <c r="F70" s="29"/>
      <c r="G70" s="29"/>
      <c r="H70" s="29"/>
      <c r="I70" s="29"/>
      <c r="J70" s="29"/>
      <c r="K70" s="29"/>
      <c r="L70" s="29"/>
      <c r="M70" s="29"/>
    </row>
    <row r="71" spans="1:13" ht="15" x14ac:dyDescent="0.2">
      <c r="A71" s="29"/>
      <c r="B71" s="29" t="s">
        <v>369</v>
      </c>
      <c r="C71" s="29"/>
      <c r="D71" s="29"/>
      <c r="E71" s="29"/>
      <c r="F71" s="29"/>
      <c r="G71" s="29"/>
      <c r="H71" s="29"/>
      <c r="I71" s="29"/>
      <c r="J71" s="29"/>
      <c r="K71" s="29"/>
      <c r="L71" s="29"/>
      <c r="M71" s="29"/>
    </row>
    <row r="72" spans="1:13" ht="15" x14ac:dyDescent="0.2">
      <c r="A72" s="29"/>
      <c r="B72" s="29" t="s">
        <v>370</v>
      </c>
      <c r="C72" s="29"/>
      <c r="D72" s="29"/>
      <c r="E72" s="29"/>
      <c r="F72" s="29"/>
      <c r="G72" s="29"/>
      <c r="H72" s="29"/>
      <c r="I72" s="29"/>
      <c r="J72" s="29"/>
      <c r="K72" s="29"/>
      <c r="L72" s="29"/>
      <c r="M72" s="29"/>
    </row>
    <row r="73" spans="1:13" ht="15" x14ac:dyDescent="0.2">
      <c r="A73" s="29"/>
      <c r="B73" s="29" t="s">
        <v>371</v>
      </c>
      <c r="C73" s="29"/>
      <c r="D73" s="29"/>
      <c r="E73" s="29"/>
      <c r="F73" s="29"/>
      <c r="G73" s="29"/>
      <c r="H73" s="29"/>
      <c r="I73" s="29"/>
      <c r="J73" s="29"/>
      <c r="K73" s="29"/>
      <c r="L73" s="29"/>
      <c r="M73" s="29"/>
    </row>
    <row r="74" spans="1:13" ht="15" x14ac:dyDescent="0.2">
      <c r="B74" s="29" t="s">
        <v>469</v>
      </c>
    </row>
    <row r="76" spans="1:13" ht="15" x14ac:dyDescent="0.2">
      <c r="B76" s="29" t="s">
        <v>372</v>
      </c>
    </row>
    <row r="77" spans="1:13" ht="15" x14ac:dyDescent="0.2">
      <c r="B77" s="29" t="s">
        <v>373</v>
      </c>
    </row>
  </sheetData>
  <sheetProtection selectLockedCells="1"/>
  <mergeCells count="21">
    <mergeCell ref="A68:B68"/>
    <mergeCell ref="C68:D68"/>
    <mergeCell ref="B69:M69"/>
    <mergeCell ref="B43:G43"/>
    <mergeCell ref="B44:B45"/>
    <mergeCell ref="B53:C53"/>
    <mergeCell ref="B54:G54"/>
    <mergeCell ref="B55:B56"/>
    <mergeCell ref="G55:G56"/>
    <mergeCell ref="B35:B36"/>
    <mergeCell ref="A1:C1"/>
    <mergeCell ref="C2:E2"/>
    <mergeCell ref="B4:G4"/>
    <mergeCell ref="B10:G10"/>
    <mergeCell ref="B11:B12"/>
    <mergeCell ref="F11:F12"/>
    <mergeCell ref="B21:G21"/>
    <mergeCell ref="B22:B23"/>
    <mergeCell ref="B24:G24"/>
    <mergeCell ref="B26:G26"/>
    <mergeCell ref="B34:G3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06810207A6544FA01DF47ECAC91D6E" ma:contentTypeVersion="13" ma:contentTypeDescription="Create a new document." ma:contentTypeScope="" ma:versionID="2ac5db3fdde18e8f1e72b42d7157ee8e">
  <xsd:schema xmlns:xsd="http://www.w3.org/2001/XMLSchema" xmlns:xs="http://www.w3.org/2001/XMLSchema" xmlns:p="http://schemas.microsoft.com/office/2006/metadata/properties" xmlns:ns1="http://schemas.microsoft.com/sharepoint/v3" xmlns:ns3="1d55edb8-b831-41fa-811c-eb0bb89d889e" xmlns:ns4="2a8fdf4a-41bc-4fbd-9821-b1e5cd783e6a" targetNamespace="http://schemas.microsoft.com/office/2006/metadata/properties" ma:root="true" ma:fieldsID="715e4a035ac9d8e2ea116dbf6aee1c0c" ns1:_="" ns3:_="" ns4:_="">
    <xsd:import namespace="http://schemas.microsoft.com/sharepoint/v3"/>
    <xsd:import namespace="1d55edb8-b831-41fa-811c-eb0bb89d889e"/>
    <xsd:import namespace="2a8fdf4a-41bc-4fbd-9821-b1e5cd783e6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55edb8-b831-41fa-811c-eb0bb89d8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8fdf4a-41bc-4fbd-9821-b1e5cd783e6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6C393E-4EE1-4C20-B56C-CCF692EDC63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a8fdf4a-41bc-4fbd-9821-b1e5cd783e6a"/>
    <ds:schemaRef ds:uri="1d55edb8-b831-41fa-811c-eb0bb89d889e"/>
    <ds:schemaRef ds:uri="http://www.w3.org/XML/1998/namespace"/>
    <ds:schemaRef ds:uri="http://purl.org/dc/dcmitype/"/>
  </ds:schemaRefs>
</ds:datastoreItem>
</file>

<file path=customXml/itemProps2.xml><?xml version="1.0" encoding="utf-8"?>
<ds:datastoreItem xmlns:ds="http://schemas.openxmlformats.org/officeDocument/2006/customXml" ds:itemID="{30E61834-F652-43F4-92A3-0BEA24730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55edb8-b831-41fa-811c-eb0bb89d889e"/>
    <ds:schemaRef ds:uri="2a8fdf4a-41bc-4fbd-9821-b1e5cd783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B82476-FCE0-4EF3-872D-0F259D84A8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Page</vt:lpstr>
      <vt:lpstr>Budget Summary</vt:lpstr>
      <vt:lpstr>Personnel</vt:lpstr>
      <vt:lpstr>Funding Sources</vt:lpstr>
      <vt:lpstr>Travel</vt:lpstr>
      <vt:lpstr>Supplies</vt:lpstr>
      <vt:lpstr>Equipment</vt:lpstr>
      <vt:lpstr>Contractual</vt:lpstr>
      <vt:lpstr>Program Support</vt:lpstr>
      <vt:lpstr>Other Prof. Svcs</vt:lpstr>
      <vt:lpstr>Indirect &amp; Income</vt:lpstr>
      <vt:lpstr>Deliverables</vt:lpstr>
    </vt:vector>
  </TitlesOfParts>
  <Company>Metropolitan Government of Nashville &amp; Davidson Cty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Bradley (Health)</dc:creator>
  <cp:lastModifiedBy>Thompson, Bradley (Health)</cp:lastModifiedBy>
  <dcterms:created xsi:type="dcterms:W3CDTF">2019-03-07T20:48:23Z</dcterms:created>
  <dcterms:modified xsi:type="dcterms:W3CDTF">2020-07-01T20:06:27Z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0x0101000506810207A6544FA01DF47ECAC91D6E</vt:lpwstr>
  </property>
</Properties>
</file>